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DE8D3009-ABEA-43CB-863C-5567683215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Print_Titles" localSheetId="0">Arkusz1!$6:$7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K37" i="1"/>
  <c r="L37" i="1"/>
  <c r="M37" i="1"/>
  <c r="F34" i="1"/>
  <c r="G34" i="1"/>
  <c r="H34" i="1"/>
  <c r="I34" i="1"/>
  <c r="J34" i="1"/>
  <c r="K34" i="1"/>
  <c r="L34" i="1"/>
  <c r="M34" i="1"/>
  <c r="F32" i="1"/>
  <c r="G32" i="1"/>
  <c r="H32" i="1"/>
  <c r="I32" i="1"/>
  <c r="K32" i="1"/>
  <c r="L32" i="1"/>
  <c r="M32" i="1"/>
  <c r="E32" i="1"/>
  <c r="F25" i="1"/>
  <c r="G25" i="1"/>
  <c r="H25" i="1"/>
  <c r="I25" i="1"/>
  <c r="K25" i="1"/>
  <c r="L25" i="1"/>
  <c r="M25" i="1"/>
  <c r="E25" i="1"/>
  <c r="F15" i="1"/>
  <c r="G15" i="1"/>
  <c r="H15" i="1"/>
  <c r="I15" i="1"/>
  <c r="K15" i="1"/>
  <c r="L15" i="1"/>
  <c r="M15" i="1"/>
  <c r="E15" i="1"/>
  <c r="J54" i="1"/>
  <c r="J53" i="1"/>
  <c r="J30" i="1"/>
  <c r="J27" i="1"/>
  <c r="J28" i="1"/>
  <c r="J29" i="1"/>
  <c r="J22" i="1"/>
  <c r="J23" i="1"/>
  <c r="J21" i="1"/>
  <c r="J20" i="1"/>
  <c r="J19" i="1"/>
  <c r="J18" i="1"/>
  <c r="J17" i="1"/>
  <c r="J65" i="1"/>
  <c r="J64" i="1"/>
  <c r="J52" i="1"/>
  <c r="F50" i="1"/>
  <c r="G50" i="1"/>
  <c r="H50" i="1"/>
  <c r="I50" i="1"/>
  <c r="K50" i="1"/>
  <c r="L50" i="1"/>
  <c r="M50" i="1"/>
  <c r="E50" i="1"/>
  <c r="J48" i="1"/>
  <c r="J49" i="1"/>
  <c r="J47" i="1"/>
  <c r="J38" i="1"/>
  <c r="J39" i="1"/>
  <c r="F41" i="1"/>
  <c r="G41" i="1"/>
  <c r="H41" i="1"/>
  <c r="I41" i="1"/>
  <c r="K41" i="1"/>
  <c r="L41" i="1"/>
  <c r="M41" i="1"/>
  <c r="E41" i="1"/>
  <c r="J36" i="1"/>
  <c r="J35" i="1"/>
  <c r="E37" i="1"/>
  <c r="J33" i="1"/>
  <c r="E34" i="1"/>
  <c r="J26" i="1"/>
  <c r="J31" i="1"/>
  <c r="J24" i="1"/>
  <c r="J14" i="1"/>
  <c r="J13" i="1"/>
  <c r="J11" i="1"/>
  <c r="J12" i="1"/>
  <c r="J32" i="1" l="1"/>
  <c r="J37" i="1"/>
  <c r="F66" i="1"/>
  <c r="G66" i="1"/>
  <c r="H66" i="1"/>
  <c r="I66" i="1"/>
  <c r="K66" i="1"/>
  <c r="L66" i="1"/>
  <c r="M66" i="1"/>
  <c r="E66" i="1"/>
  <c r="F57" i="1" l="1"/>
  <c r="G57" i="1"/>
  <c r="H57" i="1"/>
  <c r="I57" i="1"/>
  <c r="K57" i="1"/>
  <c r="L57" i="1"/>
  <c r="M57" i="1"/>
  <c r="E57" i="1"/>
  <c r="F55" i="1"/>
  <c r="F58" i="1" s="1"/>
  <c r="G55" i="1"/>
  <c r="G58" i="1" s="1"/>
  <c r="H55" i="1"/>
  <c r="I55" i="1"/>
  <c r="I58" i="1" s="1"/>
  <c r="K55" i="1"/>
  <c r="K58" i="1" s="1"/>
  <c r="L55" i="1"/>
  <c r="L58" i="1" s="1"/>
  <c r="M55" i="1"/>
  <c r="E55" i="1"/>
  <c r="J51" i="1"/>
  <c r="M58" i="1" l="1"/>
  <c r="H58" i="1"/>
  <c r="J45" i="1"/>
  <c r="E58" i="1" l="1"/>
  <c r="J44" i="1"/>
  <c r="J43" i="1"/>
  <c r="J16" i="1" l="1"/>
  <c r="J25" i="1" s="1"/>
  <c r="J63" i="1" l="1"/>
  <c r="J61" i="1"/>
  <c r="J56" i="1" l="1"/>
  <c r="J57" i="1" s="1"/>
  <c r="J10" i="1" l="1"/>
  <c r="J62" i="1" l="1"/>
  <c r="J60" i="1"/>
  <c r="J42" i="1"/>
  <c r="J46" i="1"/>
  <c r="J55" i="1"/>
  <c r="J40" i="1"/>
  <c r="J41" i="1" s="1"/>
  <c r="J9" i="1"/>
  <c r="J15" i="1" s="1"/>
  <c r="J50" i="1" l="1"/>
  <c r="J58" i="1" s="1"/>
  <c r="J66" i="1"/>
  <c r="F67" i="1"/>
  <c r="L67" i="1"/>
  <c r="E67" i="1"/>
  <c r="M67" i="1"/>
  <c r="H67" i="1"/>
  <c r="G67" i="1"/>
  <c r="K67" i="1"/>
  <c r="I67" i="1"/>
  <c r="J67" i="1" l="1"/>
</calcChain>
</file>

<file path=xl/sharedStrings.xml><?xml version="1.0" encoding="utf-8"?>
<sst xmlns="http://schemas.openxmlformats.org/spreadsheetml/2006/main" count="149" uniqueCount="99">
  <si>
    <t>RAZEM DZ. 010</t>
  </si>
  <si>
    <t>X</t>
  </si>
  <si>
    <t>RAZEM DZ. 600</t>
  </si>
  <si>
    <t>RAZEM DZ. 700</t>
  </si>
  <si>
    <t>RAZEM DZ. 900</t>
  </si>
  <si>
    <t>RAZEM DZ. 921</t>
  </si>
  <si>
    <t>II. POZOSTAŁE WYDATKI MAJĄTKOWE</t>
  </si>
  <si>
    <t>x</t>
  </si>
  <si>
    <t>OGÓŁEM:</t>
  </si>
  <si>
    <t>01095</t>
  </si>
  <si>
    <t>RAZEM DZ. 801</t>
  </si>
  <si>
    <t>Dział</t>
  </si>
  <si>
    <t>Rozdział</t>
  </si>
  <si>
    <t>Nazwa zadania</t>
  </si>
  <si>
    <t>Razem pozostałe wydatki majątkowe</t>
  </si>
  <si>
    <t>Razem DZ. 926</t>
  </si>
  <si>
    <t>Razem wydatki inwestycyjne</t>
  </si>
  <si>
    <t xml:space="preserve">I. WYDATKÓW INWESTYCYJNYCH </t>
  </si>
  <si>
    <t>Poniesione wydatki ogółem (4+7)</t>
  </si>
  <si>
    <t>Środki z budżetu gminy</t>
  </si>
  <si>
    <t>Środki UE</t>
  </si>
  <si>
    <t>Środki pochodzące z innych źródeł</t>
  </si>
  <si>
    <t>Uwagi</t>
  </si>
  <si>
    <t>010</t>
  </si>
  <si>
    <t>01010</t>
  </si>
  <si>
    <t>Zagospodarowanie terenu na miejsce spotkań letnich w msc. Ramty</t>
  </si>
  <si>
    <t>Budowa kanalizacji w msc. Klewno - opracowanie dokumentacji</t>
  </si>
  <si>
    <t>Załącznik Nr 6</t>
  </si>
  <si>
    <t>Przebudowa dachu budynku przy ul. Podzamcze 1 w m. Reszel - wykonanie dokumentacji projektowej</t>
  </si>
  <si>
    <t>Przebudowa ogrzewania w świetlicy wiejskiej w msc. Widryny</t>
  </si>
  <si>
    <t>Poniesione wydatki do 31.12.2020 r.</t>
  </si>
  <si>
    <t>w tym poniesione wydatki niewygasające na 31.12. 2020 r.</t>
  </si>
  <si>
    <t>Planowane wydatki na  2021 rok</t>
  </si>
  <si>
    <t>w tym wydatki, które nie wygasły z upływem 2021 r.</t>
  </si>
  <si>
    <t>Utwardzenie terenu pod wiatą w msc. Pieckowo</t>
  </si>
  <si>
    <t>Utwardzenie terenu pod wiatą w msc. Leginy</t>
  </si>
  <si>
    <t>Zakup i posadowienie budynku gospodarczego blaszanego - obręb Robawy</t>
  </si>
  <si>
    <t>Wykonanie instalacji elektrycznej - wiata na placu spotkań mieszkańców w msc. Robawy</t>
  </si>
  <si>
    <t>Rozbudowa drogi wojewódzkiej nr 590 w zakresie chodnika na odcinku Gudniki-Reszel od km około 28+712 do km około 29+591 - opracowanie dokumentacji projektowej</t>
  </si>
  <si>
    <t>Budowa przepustu w pasie drogi gminnej wewnętrznej, dz. Nr 242 obręb Leginy - wykonanie dokumentacji projektowej</t>
  </si>
  <si>
    <t>Budowa budynku mieszkalnego wielorodzinnego przy ul. Podmiejskiej w Reszlu - wykonanie dokumentacji projektowej</t>
  </si>
  <si>
    <t xml:space="preserve">zakup nieruchomości w msc. Siemki </t>
  </si>
  <si>
    <t>zadanie w trakcie realizacji</t>
  </si>
  <si>
    <t>opracowano dokumentację projektową</t>
  </si>
  <si>
    <t>zadanie zrealizowano  (f.sołecki)</t>
  </si>
  <si>
    <t>RAZEM DZ. 710</t>
  </si>
  <si>
    <t>Przebudowa cmentarza w miejscowości Święta Lipka na działkach nr 45, 44. Zadanie realizowane w ramach Rządowego Funduszu Inwestycji Lokalnych, Fundusz Przeciwdziałania COVID-19 dla gmin i powiatów</t>
  </si>
  <si>
    <t>RAZEM DZ. 754</t>
  </si>
  <si>
    <t>Zakup i montaż automatycznej bramy wjazdowej na teren Strażnicy OSP w Reszlu wraz z przebudową wjazdu i wymianą ogrodzenia</t>
  </si>
  <si>
    <t>w trakcie realizacji</t>
  </si>
  <si>
    <t>"Termomodernizacja budynku Zespołu Szkolno-Przedszkolnego przy ul. Marii Konopnickiej 2 w Reszlu" zadanie realizowane w ramach Regionalnego Programu Operacyjnego Województwa Warmińsko-Mazurskiego na lata 2014-2020, Oś priorytetowa: Efektywność energetyczna RPWM.04.00.00, Priorytet Inwestycyjny: Wspieranie efektywności energetycznej, inteligentnego zarządzania energią i wykorzystywania odnawialnych źródeł energii w infrastrukturze publicznej, w tym w budynkach publicznych i w sektorze mieszkaniowym, Działanie: RPWM.04.03.00 Kompleksowa modernizacja energetyczna budynków, Poddziałanie: RPWM.04.03.01 Efektywność energetyczna w budynkach publicznych</t>
  </si>
  <si>
    <t xml:space="preserve">Termomodernizacja budynku Zespołu Szkolno-Przedszkolnego przy ul. Chrobrego 5A w Reszlu </t>
  </si>
  <si>
    <t>Rozbudowa budynku Zespołu Szkolno-Przedszkolnego przy ul. Marii Konopnickiej 2 w Reszlu  o pomieszczenia przedszkola - wykonanie dokumentacji projektowej</t>
  </si>
  <si>
    <t>Budowa sieci kanalizacji deszczowej w obszarze ul. Warmińskiej, Krasickiego, Kolejowej, Chrobrego     i Jagiełły. Zadanie realizowane w ramach Rządowego Funduszu Inwestycji Lokalnych, Fundusz Przeciwdziałania COVID-19 dla gmin i powiatów</t>
  </si>
  <si>
    <t>Budowa oświetlenia drogowego dz. Nr 25 obręb 12 Pilec</t>
  </si>
  <si>
    <t>Budowa oświetlenia solarnego na drodze gminnej dz. Nr 1/30 obręb Dębnik</t>
  </si>
  <si>
    <t>Rozbudowa oświetlenia ulicznego w msc. Święta Lipka - dowieszenie oprawy</t>
  </si>
  <si>
    <t>Budowa oświetlenia trzech przejść dla pieszych na ul. Słowiańskiej - wykonanie dokumentacji projektowej</t>
  </si>
  <si>
    <t>Zagospodarowanie terenu działki Nr 295/72 na teren rekreacyjno-sportowy w msc. Plenowo - sprzęt fitness</t>
  </si>
  <si>
    <t>Przebudowa i rozbudowa o część świetlicy wiejskiej budynku remizy OSP wraz z infrastrukturą na działce nr 98 obręb Pilec, gmina Reszel. Zadanie realizowane w ramach środków dla gmin z przeznaczeniem na inwestycje i zakupy inwestycyjne realizowane w miejscowościach, w których funkcjonowały zlikwidowane państwowe przedsiębiorstwa gospodarki rolnej</t>
  </si>
  <si>
    <t xml:space="preserve">Zmiana sposobu użytkowania lokalu mieszkalnego na świetlicę wiejską w msc. Tolniki Małe - opracowanie dokumentacji projektowej </t>
  </si>
  <si>
    <t>Zmiana lokalizacji boiska do piłki koszykowej w msc. Robawy</t>
  </si>
  <si>
    <t>zadanie zrealizowano w zakresie wskazanym przez sołectwo (f.sołecki)</t>
  </si>
  <si>
    <t>Dofinansowanie zadań proekologicznych realizowanych w ramach ochrony śr. ( kolektory słoneczne)</t>
  </si>
  <si>
    <t>400</t>
  </si>
  <si>
    <t>40095</t>
  </si>
  <si>
    <t>Dofinansowanie zakupu samochodu ratowniczo-gaśniczego dla Komendy Powiatowej Państwowej Straży Pożarnej w Kętrzynie</t>
  </si>
  <si>
    <t>Dofinansowanie zadań proekologicznych realizowanych w ramach ochrony śr odowiska (oczyszczalnie przydomowe)</t>
  </si>
  <si>
    <t>Dofinansowanie zadań proekologicznych realizowanych w ramach ochrony środowiska (zmiana ogrzewania węglowego na proekologiczne)</t>
  </si>
  <si>
    <t>Dofinansowanie zadań proekologicznych realizowanych w ramach ochrony środowiska (usuwanie azbestu)</t>
  </si>
  <si>
    <t xml:space="preserve"> </t>
  </si>
  <si>
    <t>Poniesione wydatki na 31.12.2021 r.</t>
  </si>
  <si>
    <t xml:space="preserve">opracowano dokumentację projektową </t>
  </si>
  <si>
    <t>zadanie zrealizowano (f.sołecki)</t>
  </si>
  <si>
    <t xml:space="preserve">zadanie zrealizowano (f.sołecki)  </t>
  </si>
  <si>
    <t>Rozbudowa drogi wojewódzkiej Nr 593 w zakresie budowy chodnika w msc. Mnichowo - opracowanie dokumentacji projektowej</t>
  </si>
  <si>
    <t>Przebudowa dróg gminnych w msc. Klewno</t>
  </si>
  <si>
    <t>Przebudowa dróg gminnych w msc. Leginy</t>
  </si>
  <si>
    <t>Przebudowa dróg gminnych w msc. Pieckowo</t>
  </si>
  <si>
    <t>Przebudowa dróg gminnych w msc. Robawy</t>
  </si>
  <si>
    <t>Budowa wiaty przystankowej w pasie drogi gminnej Nr 124045N Wanguty - Bezławki</t>
  </si>
  <si>
    <t>zadania nie realizowano</t>
  </si>
  <si>
    <t>Budowa trasy pielgrzymkowej pieszo-roworewej na trasie Reszel - Święta Lipka - opracowanie dokumentacji projektowej</t>
  </si>
  <si>
    <t>zadanie zrealizowano - nieruchomość przejęto za zaległości podatkowe</t>
  </si>
  <si>
    <t xml:space="preserve">zakup nieruchomości w msc. Pieckowo </t>
  </si>
  <si>
    <t>zadanie zrealizowano</t>
  </si>
  <si>
    <t>zakup nieruchomości w msc. Kocibórz</t>
  </si>
  <si>
    <t>Przebudowa ogrzewania piecowego na proekologiczne gazowe w gminnych lokalach mieszkalnych Nr 11 ul. Kolejowa 11-13, Nr 3 ul. Chrobrego 2, Nr 1 i Nr 3 ul. Słowiańska 2</t>
  </si>
  <si>
    <t>zadanie zrealizowano   (RBO)</t>
  </si>
  <si>
    <t>Zakup hydraulicznego zestawu ratowniczego z osprzętem dla jednostki OSP w Pilcu</t>
  </si>
  <si>
    <t xml:space="preserve">zadanie zrealizowano   </t>
  </si>
  <si>
    <t>INFORMACJA O WYDATKACH MAJĄTKOWYCH GMINY RESZEL ZA 2021 ROK</t>
  </si>
  <si>
    <t>Rozbudowa oświetlenia ulicznego w msc. Łężany</t>
  </si>
  <si>
    <t>Zakup podnośnika przeładunkowego wraz z montażem - wyposażenie PSZOK</t>
  </si>
  <si>
    <t>zadanie zrealizowano                        (f.sołecki)</t>
  </si>
  <si>
    <t>zadanie  zrealizowano (f.sołecki)</t>
  </si>
  <si>
    <t xml:space="preserve">Budowa świetlicy wiejskiej w msc. Leginy </t>
  </si>
  <si>
    <t>Reszel, dnia 28 marca 2022 rok</t>
  </si>
  <si>
    <t>Wniesienie udziałów do Wielobranżowego Przedsiębiorstwa Komunalnego Spółka z o.o. w Reszlu na realizację zadań inwestycyjnych (zadania opisane w sprawozdaniu)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</si>
</sst>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Bookman Old Style"/>
      <family val="1"/>
      <charset val="238"/>
    </font>
    <font>
      <sz val="9"/>
      <color theme="1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0" fontId="2" fillId="2" borderId="7" xfId="0" applyFont="1" applyFill="1" applyBorder="1" applyAlignment="1"/>
    <xf numFmtId="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0" xfId="0" applyFont="1"/>
    <xf numFmtId="0" fontId="5" fillId="3" borderId="2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81"/>
  <sheetViews>
    <sheetView tabSelected="1" zoomScale="75" zoomScaleNormal="75" workbookViewId="0">
      <selection activeCell="B1" sqref="B1"/>
    </sheetView>
  </sheetViews>
  <sheetFormatPr defaultRowHeight="14.4" x14ac:dyDescent="0.3"/>
  <cols>
    <col min="1" max="1" width="3.109375" customWidth="1"/>
    <col min="2" max="2" width="6.33203125" customWidth="1"/>
    <col min="3" max="3" width="8.44140625" customWidth="1"/>
    <col min="4" max="4" width="25.6640625" customWidth="1"/>
    <col min="5" max="5" width="15.44140625" customWidth="1"/>
    <col min="6" max="6" width="18.44140625" customWidth="1"/>
    <col min="7" max="7" width="16.6640625" customWidth="1"/>
    <col min="8" max="8" width="16.109375" customWidth="1"/>
    <col min="9" max="9" width="17.5546875" customWidth="1"/>
    <col min="10" max="10" width="16.109375" customWidth="1"/>
    <col min="11" max="11" width="15" customWidth="1"/>
    <col min="12" max="12" width="16" customWidth="1"/>
    <col min="13" max="13" width="15.109375" customWidth="1"/>
    <col min="14" max="14" width="15.88671875" customWidth="1"/>
    <col min="17" max="17" width="28.5546875" customWidth="1"/>
    <col min="19" max="19" width="11.77734375" bestFit="1" customWidth="1"/>
  </cols>
  <sheetData>
    <row r="2" spans="2:17" x14ac:dyDescent="0.3">
      <c r="B2" s="7"/>
      <c r="C2" s="7"/>
      <c r="D2" s="7"/>
      <c r="E2" s="7"/>
      <c r="F2" s="7"/>
      <c r="G2" s="7"/>
      <c r="H2" s="7"/>
      <c r="I2" s="7"/>
      <c r="J2" s="7"/>
      <c r="K2" s="7"/>
      <c r="L2" s="55" t="s">
        <v>27</v>
      </c>
      <c r="M2" s="55"/>
      <c r="N2" s="55"/>
    </row>
    <row r="3" spans="2:17" ht="15.75" customHeight="1" x14ac:dyDescent="0.3">
      <c r="B3" s="7"/>
      <c r="C3" s="57" t="s">
        <v>91</v>
      </c>
      <c r="D3" s="57"/>
      <c r="E3" s="57"/>
      <c r="F3" s="57"/>
      <c r="G3" s="57"/>
      <c r="H3" s="57"/>
      <c r="I3" s="57"/>
      <c r="J3" s="57"/>
      <c r="K3" s="57"/>
      <c r="L3" s="57"/>
      <c r="M3" s="7"/>
      <c r="N3" s="7"/>
    </row>
    <row r="4" spans="2:17" x14ac:dyDescent="0.3">
      <c r="B4" s="7"/>
      <c r="C4" s="57"/>
      <c r="D4" s="57"/>
      <c r="E4" s="57"/>
      <c r="F4" s="57"/>
      <c r="G4" s="57"/>
      <c r="H4" s="57"/>
      <c r="I4" s="57"/>
      <c r="J4" s="57"/>
      <c r="K4" s="57"/>
      <c r="L4" s="57"/>
      <c r="M4" s="7"/>
      <c r="N4" s="7"/>
    </row>
    <row r="5" spans="2:17" ht="20.25" customHeight="1" x14ac:dyDescent="0.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17" ht="57.6" customHeight="1" x14ac:dyDescent="0.3">
      <c r="B6" s="18" t="s">
        <v>11</v>
      </c>
      <c r="C6" s="18" t="s">
        <v>12</v>
      </c>
      <c r="D6" s="18" t="s">
        <v>13</v>
      </c>
      <c r="E6" s="19" t="s">
        <v>30</v>
      </c>
      <c r="F6" s="19" t="s">
        <v>31</v>
      </c>
      <c r="G6" s="19" t="s">
        <v>32</v>
      </c>
      <c r="H6" s="19" t="s">
        <v>71</v>
      </c>
      <c r="I6" s="19" t="s">
        <v>33</v>
      </c>
      <c r="J6" s="19" t="s">
        <v>18</v>
      </c>
      <c r="K6" s="19" t="s">
        <v>19</v>
      </c>
      <c r="L6" s="19" t="s">
        <v>20</v>
      </c>
      <c r="M6" s="19" t="s">
        <v>21</v>
      </c>
      <c r="N6" s="19" t="s">
        <v>22</v>
      </c>
    </row>
    <row r="7" spans="2:17" x14ac:dyDescent="0.3"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</row>
    <row r="8" spans="2:17" x14ac:dyDescent="0.3">
      <c r="B8" s="58" t="s">
        <v>17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2:17" ht="43.2" customHeight="1" x14ac:dyDescent="0.3">
      <c r="B9" s="2" t="s">
        <v>23</v>
      </c>
      <c r="C9" s="14" t="s">
        <v>24</v>
      </c>
      <c r="D9" s="46" t="s">
        <v>26</v>
      </c>
      <c r="E9" s="3">
        <v>40417.49</v>
      </c>
      <c r="F9" s="3">
        <v>40417.49</v>
      </c>
      <c r="G9" s="20">
        <v>4583</v>
      </c>
      <c r="H9" s="20">
        <v>893.28</v>
      </c>
      <c r="I9" s="3">
        <v>0</v>
      </c>
      <c r="J9" s="20">
        <f>E9+H9</f>
        <v>41310.769999999997</v>
      </c>
      <c r="K9" s="3">
        <v>41310.769999999997</v>
      </c>
      <c r="L9" s="3">
        <v>0</v>
      </c>
      <c r="M9" s="3">
        <v>0</v>
      </c>
      <c r="N9" s="40" t="s">
        <v>72</v>
      </c>
    </row>
    <row r="10" spans="2:17" ht="43.8" customHeight="1" x14ac:dyDescent="0.3">
      <c r="B10" s="2" t="s">
        <v>23</v>
      </c>
      <c r="C10" s="14" t="s">
        <v>9</v>
      </c>
      <c r="D10" s="46" t="s">
        <v>35</v>
      </c>
      <c r="E10" s="3">
        <v>0</v>
      </c>
      <c r="F10" s="3">
        <v>0</v>
      </c>
      <c r="G10" s="20">
        <v>10561.4</v>
      </c>
      <c r="H10" s="20">
        <v>10561.4</v>
      </c>
      <c r="I10" s="3">
        <v>0</v>
      </c>
      <c r="J10" s="20">
        <f>E10+H10</f>
        <v>10561.4</v>
      </c>
      <c r="K10" s="3">
        <v>10561.4</v>
      </c>
      <c r="L10" s="3">
        <v>0</v>
      </c>
      <c r="M10" s="3">
        <v>0</v>
      </c>
      <c r="N10" s="40" t="s">
        <v>73</v>
      </c>
    </row>
    <row r="11" spans="2:17" ht="43.2" customHeight="1" x14ac:dyDescent="0.3">
      <c r="B11" s="2" t="s">
        <v>23</v>
      </c>
      <c r="C11" s="14" t="s">
        <v>9</v>
      </c>
      <c r="D11" s="46" t="s">
        <v>34</v>
      </c>
      <c r="E11" s="3">
        <v>0</v>
      </c>
      <c r="F11" s="3">
        <v>0</v>
      </c>
      <c r="G11" s="20">
        <v>14539.94</v>
      </c>
      <c r="H11" s="20">
        <v>14443.62</v>
      </c>
      <c r="I11" s="3">
        <v>0</v>
      </c>
      <c r="J11" s="20">
        <f t="shared" ref="J11:J14" si="0">E11+H11</f>
        <v>14443.62</v>
      </c>
      <c r="K11" s="3">
        <v>14443.62</v>
      </c>
      <c r="L11" s="3">
        <v>0</v>
      </c>
      <c r="M11" s="3">
        <v>0</v>
      </c>
      <c r="N11" s="40" t="s">
        <v>73</v>
      </c>
    </row>
    <row r="12" spans="2:17" ht="40.799999999999997" customHeight="1" x14ac:dyDescent="0.3">
      <c r="B12" s="2" t="s">
        <v>23</v>
      </c>
      <c r="C12" s="14" t="s">
        <v>9</v>
      </c>
      <c r="D12" s="46" t="s">
        <v>25</v>
      </c>
      <c r="E12" s="3">
        <v>0</v>
      </c>
      <c r="F12" s="3">
        <v>0</v>
      </c>
      <c r="G12" s="20">
        <v>12290.74</v>
      </c>
      <c r="H12" s="20">
        <v>7041.1</v>
      </c>
      <c r="I12" s="3">
        <v>0</v>
      </c>
      <c r="J12" s="20">
        <f t="shared" si="0"/>
        <v>7041.1</v>
      </c>
      <c r="K12" s="3">
        <v>7041.1</v>
      </c>
      <c r="L12" s="3">
        <v>0</v>
      </c>
      <c r="M12" s="3">
        <v>0</v>
      </c>
      <c r="N12" s="40" t="s">
        <v>74</v>
      </c>
    </row>
    <row r="13" spans="2:17" ht="43.2" customHeight="1" x14ac:dyDescent="0.3">
      <c r="B13" s="2" t="s">
        <v>23</v>
      </c>
      <c r="C13" s="14" t="s">
        <v>9</v>
      </c>
      <c r="D13" s="46" t="s">
        <v>36</v>
      </c>
      <c r="E13" s="3">
        <v>0</v>
      </c>
      <c r="F13" s="3">
        <v>0</v>
      </c>
      <c r="G13" s="20">
        <v>3850</v>
      </c>
      <c r="H13" s="20">
        <v>3850</v>
      </c>
      <c r="I13" s="3">
        <v>0</v>
      </c>
      <c r="J13" s="20">
        <f t="shared" si="0"/>
        <v>3850</v>
      </c>
      <c r="K13" s="3">
        <v>3850</v>
      </c>
      <c r="L13" s="3">
        <v>0</v>
      </c>
      <c r="M13" s="3">
        <v>0</v>
      </c>
      <c r="N13" s="40" t="s">
        <v>73</v>
      </c>
    </row>
    <row r="14" spans="2:17" ht="57" customHeight="1" x14ac:dyDescent="0.3">
      <c r="B14" s="2" t="s">
        <v>23</v>
      </c>
      <c r="C14" s="14" t="s">
        <v>9</v>
      </c>
      <c r="D14" s="46" t="s">
        <v>37</v>
      </c>
      <c r="E14" s="3">
        <v>0</v>
      </c>
      <c r="F14" s="3">
        <v>0</v>
      </c>
      <c r="G14" s="20">
        <v>3000</v>
      </c>
      <c r="H14" s="20">
        <v>3000</v>
      </c>
      <c r="I14" s="3">
        <v>0</v>
      </c>
      <c r="J14" s="20">
        <f t="shared" si="0"/>
        <v>3000</v>
      </c>
      <c r="K14" s="3">
        <v>3000</v>
      </c>
      <c r="L14" s="3">
        <v>0</v>
      </c>
      <c r="M14" s="3">
        <v>0</v>
      </c>
      <c r="N14" s="40" t="s">
        <v>44</v>
      </c>
    </row>
    <row r="15" spans="2:17" x14ac:dyDescent="0.3">
      <c r="B15" s="60" t="s">
        <v>0</v>
      </c>
      <c r="C15" s="59"/>
      <c r="D15" s="59"/>
      <c r="E15" s="21">
        <f>SUM(E9:E14)</f>
        <v>40417.49</v>
      </c>
      <c r="F15" s="21">
        <f t="shared" ref="F15:M15" si="1">SUM(F9:F14)</f>
        <v>40417.49</v>
      </c>
      <c r="G15" s="21">
        <f t="shared" si="1"/>
        <v>48825.08</v>
      </c>
      <c r="H15" s="21">
        <f t="shared" si="1"/>
        <v>39789.4</v>
      </c>
      <c r="I15" s="21">
        <f t="shared" si="1"/>
        <v>0</v>
      </c>
      <c r="J15" s="21">
        <f t="shared" si="1"/>
        <v>80206.89</v>
      </c>
      <c r="K15" s="21">
        <f t="shared" si="1"/>
        <v>80206.89</v>
      </c>
      <c r="L15" s="21">
        <f t="shared" si="1"/>
        <v>0</v>
      </c>
      <c r="M15" s="21">
        <f t="shared" si="1"/>
        <v>0</v>
      </c>
      <c r="N15" s="22" t="s">
        <v>1</v>
      </c>
      <c r="Q15" s="8"/>
    </row>
    <row r="16" spans="2:17" ht="89.4" customHeight="1" x14ac:dyDescent="0.3">
      <c r="B16" s="11">
        <v>600</v>
      </c>
      <c r="C16" s="15">
        <v>60013</v>
      </c>
      <c r="D16" s="46" t="s">
        <v>38</v>
      </c>
      <c r="E16" s="3">
        <v>0</v>
      </c>
      <c r="F16" s="3">
        <v>0</v>
      </c>
      <c r="G16" s="20">
        <v>25500</v>
      </c>
      <c r="H16" s="20">
        <v>25500</v>
      </c>
      <c r="I16" s="3">
        <v>25500</v>
      </c>
      <c r="J16" s="20">
        <f t="shared" ref="J16:J24" si="2">E16+H16</f>
        <v>25500</v>
      </c>
      <c r="K16" s="3">
        <v>25500</v>
      </c>
      <c r="L16" s="3">
        <v>0</v>
      </c>
      <c r="M16" s="3">
        <v>0</v>
      </c>
      <c r="N16" s="40" t="s">
        <v>42</v>
      </c>
      <c r="O16" s="17"/>
      <c r="Q16" s="8"/>
    </row>
    <row r="17" spans="2:19" ht="81.599999999999994" customHeight="1" x14ac:dyDescent="0.3">
      <c r="B17" s="11">
        <v>600</v>
      </c>
      <c r="C17" s="15">
        <v>60013</v>
      </c>
      <c r="D17" s="46" t="s">
        <v>75</v>
      </c>
      <c r="E17" s="3">
        <v>0</v>
      </c>
      <c r="F17" s="3">
        <v>0</v>
      </c>
      <c r="G17" s="20">
        <v>16100</v>
      </c>
      <c r="H17" s="20">
        <v>15375</v>
      </c>
      <c r="I17" s="3">
        <v>15375</v>
      </c>
      <c r="J17" s="20">
        <f t="shared" si="2"/>
        <v>15375</v>
      </c>
      <c r="K17" s="3">
        <v>15375</v>
      </c>
      <c r="L17" s="3">
        <v>0</v>
      </c>
      <c r="M17" s="3">
        <v>0</v>
      </c>
      <c r="N17" s="40" t="s">
        <v>42</v>
      </c>
      <c r="O17" s="17"/>
      <c r="Q17" s="8"/>
    </row>
    <row r="18" spans="2:19" ht="33" customHeight="1" x14ac:dyDescent="0.3">
      <c r="B18" s="11">
        <v>600</v>
      </c>
      <c r="C18" s="15">
        <v>60016</v>
      </c>
      <c r="D18" s="46" t="s">
        <v>76</v>
      </c>
      <c r="E18" s="3">
        <v>0</v>
      </c>
      <c r="F18" s="3">
        <v>0</v>
      </c>
      <c r="G18" s="20">
        <v>30000</v>
      </c>
      <c r="H18" s="20">
        <v>28167</v>
      </c>
      <c r="I18" s="3">
        <v>28167</v>
      </c>
      <c r="J18" s="20">
        <f t="shared" si="2"/>
        <v>28167</v>
      </c>
      <c r="K18" s="3">
        <v>28167</v>
      </c>
      <c r="L18" s="3">
        <v>0</v>
      </c>
      <c r="M18" s="3">
        <v>0</v>
      </c>
      <c r="N18" s="40" t="s">
        <v>42</v>
      </c>
      <c r="O18" s="17"/>
      <c r="Q18" s="8"/>
    </row>
    <row r="19" spans="2:19" ht="31.2" customHeight="1" x14ac:dyDescent="0.3">
      <c r="B19" s="11">
        <v>600</v>
      </c>
      <c r="C19" s="15">
        <v>60016</v>
      </c>
      <c r="D19" s="46" t="s">
        <v>77</v>
      </c>
      <c r="E19" s="3">
        <v>0</v>
      </c>
      <c r="F19" s="3">
        <v>0</v>
      </c>
      <c r="G19" s="20">
        <v>14214</v>
      </c>
      <c r="H19" s="20">
        <v>10947</v>
      </c>
      <c r="I19" s="3">
        <v>10947</v>
      </c>
      <c r="J19" s="20">
        <f t="shared" si="2"/>
        <v>10947</v>
      </c>
      <c r="K19" s="3">
        <v>10947</v>
      </c>
      <c r="L19" s="3">
        <v>0</v>
      </c>
      <c r="M19" s="3">
        <v>0</v>
      </c>
      <c r="N19" s="40" t="s">
        <v>42</v>
      </c>
      <c r="O19" s="17"/>
      <c r="Q19" s="8"/>
    </row>
    <row r="20" spans="2:19" ht="33.6" customHeight="1" x14ac:dyDescent="0.3">
      <c r="B20" s="11">
        <v>600</v>
      </c>
      <c r="C20" s="15">
        <v>60016</v>
      </c>
      <c r="D20" s="46" t="s">
        <v>78</v>
      </c>
      <c r="E20" s="3">
        <v>0</v>
      </c>
      <c r="F20" s="3">
        <v>0</v>
      </c>
      <c r="G20" s="20">
        <v>30000</v>
      </c>
      <c r="H20" s="20">
        <v>27000</v>
      </c>
      <c r="I20" s="3">
        <v>27000</v>
      </c>
      <c r="J20" s="20">
        <f t="shared" si="2"/>
        <v>27000</v>
      </c>
      <c r="K20" s="3">
        <v>27000</v>
      </c>
      <c r="L20" s="3">
        <v>0</v>
      </c>
      <c r="M20" s="3">
        <v>0</v>
      </c>
      <c r="N20" s="40" t="s">
        <v>42</v>
      </c>
      <c r="O20" s="17"/>
      <c r="Q20" s="8"/>
    </row>
    <row r="21" spans="2:19" ht="28.2" customHeight="1" x14ac:dyDescent="0.3">
      <c r="B21" s="11">
        <v>600</v>
      </c>
      <c r="C21" s="15">
        <v>60016</v>
      </c>
      <c r="D21" s="46" t="s">
        <v>79</v>
      </c>
      <c r="E21" s="3">
        <v>0</v>
      </c>
      <c r="F21" s="3">
        <v>0</v>
      </c>
      <c r="G21" s="20">
        <v>50000</v>
      </c>
      <c r="H21" s="20">
        <v>50000</v>
      </c>
      <c r="I21" s="3">
        <v>50000</v>
      </c>
      <c r="J21" s="20">
        <f t="shared" si="2"/>
        <v>50000</v>
      </c>
      <c r="K21" s="3">
        <v>50000</v>
      </c>
      <c r="L21" s="3">
        <v>0</v>
      </c>
      <c r="M21" s="3">
        <v>0</v>
      </c>
      <c r="N21" s="40" t="s">
        <v>42</v>
      </c>
      <c r="O21" s="17"/>
      <c r="Q21" s="8"/>
    </row>
    <row r="22" spans="2:19" ht="64.8" customHeight="1" x14ac:dyDescent="0.3">
      <c r="B22" s="11">
        <v>600</v>
      </c>
      <c r="C22" s="15">
        <v>60016</v>
      </c>
      <c r="D22" s="46" t="s">
        <v>39</v>
      </c>
      <c r="E22" s="3">
        <v>0</v>
      </c>
      <c r="F22" s="3">
        <v>0</v>
      </c>
      <c r="G22" s="20">
        <v>170500</v>
      </c>
      <c r="H22" s="20">
        <v>6500</v>
      </c>
      <c r="I22" s="3">
        <v>0</v>
      </c>
      <c r="J22" s="20">
        <f t="shared" si="2"/>
        <v>6500</v>
      </c>
      <c r="K22" s="3">
        <v>6500</v>
      </c>
      <c r="L22" s="3">
        <v>0</v>
      </c>
      <c r="M22" s="3">
        <v>0</v>
      </c>
      <c r="N22" s="40" t="s">
        <v>42</v>
      </c>
      <c r="O22" s="17"/>
      <c r="Q22" s="8"/>
    </row>
    <row r="23" spans="2:19" ht="45" customHeight="1" x14ac:dyDescent="0.3">
      <c r="B23" s="11">
        <v>600</v>
      </c>
      <c r="C23" s="15">
        <v>60095</v>
      </c>
      <c r="D23" s="46" t="s">
        <v>80</v>
      </c>
      <c r="E23" s="3">
        <v>0</v>
      </c>
      <c r="F23" s="3">
        <v>0</v>
      </c>
      <c r="G23" s="20">
        <v>10000</v>
      </c>
      <c r="H23" s="20">
        <v>0</v>
      </c>
      <c r="I23" s="3">
        <v>0</v>
      </c>
      <c r="J23" s="20">
        <f t="shared" si="2"/>
        <v>0</v>
      </c>
      <c r="K23" s="3">
        <v>0</v>
      </c>
      <c r="L23" s="3">
        <v>0</v>
      </c>
      <c r="M23" s="3">
        <v>0</v>
      </c>
      <c r="N23" s="40" t="s">
        <v>81</v>
      </c>
      <c r="O23" s="17"/>
      <c r="Q23" s="8"/>
    </row>
    <row r="24" spans="2:19" ht="69.599999999999994" customHeight="1" x14ac:dyDescent="0.3">
      <c r="B24" s="11">
        <v>600</v>
      </c>
      <c r="C24" s="15">
        <v>60095</v>
      </c>
      <c r="D24" s="46" t="s">
        <v>82</v>
      </c>
      <c r="E24" s="3">
        <v>30454.799999999999</v>
      </c>
      <c r="F24" s="3">
        <v>0</v>
      </c>
      <c r="G24" s="20">
        <v>96930</v>
      </c>
      <c r="H24" s="20">
        <v>96260.1</v>
      </c>
      <c r="I24" s="3">
        <v>90000</v>
      </c>
      <c r="J24" s="20">
        <f t="shared" si="2"/>
        <v>126714.90000000001</v>
      </c>
      <c r="K24" s="3">
        <v>126714.9</v>
      </c>
      <c r="L24" s="3">
        <v>0</v>
      </c>
      <c r="M24" s="3">
        <v>0</v>
      </c>
      <c r="N24" s="41" t="s">
        <v>42</v>
      </c>
      <c r="Q24" s="8"/>
    </row>
    <row r="25" spans="2:19" x14ac:dyDescent="0.3">
      <c r="B25" s="61" t="s">
        <v>2</v>
      </c>
      <c r="C25" s="59"/>
      <c r="D25" s="59"/>
      <c r="E25" s="21">
        <f>SUM(E16:E24)</f>
        <v>30454.799999999999</v>
      </c>
      <c r="F25" s="21">
        <f t="shared" ref="F25:M25" si="3">SUM(F16:F24)</f>
        <v>0</v>
      </c>
      <c r="G25" s="21">
        <f t="shared" si="3"/>
        <v>443244</v>
      </c>
      <c r="H25" s="21">
        <f t="shared" si="3"/>
        <v>259749.1</v>
      </c>
      <c r="I25" s="21">
        <f t="shared" si="3"/>
        <v>246989</v>
      </c>
      <c r="J25" s="21">
        <f t="shared" si="3"/>
        <v>290203.90000000002</v>
      </c>
      <c r="K25" s="21">
        <f t="shared" si="3"/>
        <v>290203.90000000002</v>
      </c>
      <c r="L25" s="21">
        <f t="shared" si="3"/>
        <v>0</v>
      </c>
      <c r="M25" s="21">
        <f t="shared" si="3"/>
        <v>0</v>
      </c>
      <c r="N25" s="24" t="s">
        <v>7</v>
      </c>
      <c r="O25" s="47"/>
      <c r="Q25" s="8"/>
      <c r="S25" s="8"/>
    </row>
    <row r="26" spans="2:19" ht="81.599999999999994" customHeight="1" x14ac:dyDescent="0.3">
      <c r="B26" s="11">
        <v>700</v>
      </c>
      <c r="C26" s="25">
        <v>70005</v>
      </c>
      <c r="D26" s="48" t="s">
        <v>40</v>
      </c>
      <c r="E26" s="26">
        <v>0</v>
      </c>
      <c r="F26" s="26">
        <v>0</v>
      </c>
      <c r="G26" s="27">
        <v>50000</v>
      </c>
      <c r="H26" s="27">
        <v>48585</v>
      </c>
      <c r="I26" s="26">
        <v>48585</v>
      </c>
      <c r="J26" s="20">
        <f>E26+H26</f>
        <v>48585</v>
      </c>
      <c r="K26" s="26">
        <v>48585</v>
      </c>
      <c r="L26" s="26">
        <v>0</v>
      </c>
      <c r="M26" s="26">
        <v>0</v>
      </c>
      <c r="N26" s="42" t="s">
        <v>42</v>
      </c>
      <c r="Q26" s="8"/>
    </row>
    <row r="27" spans="2:19" ht="72" x14ac:dyDescent="0.3">
      <c r="B27" s="11">
        <v>700</v>
      </c>
      <c r="C27" s="25">
        <v>70005</v>
      </c>
      <c r="D27" s="48" t="s">
        <v>41</v>
      </c>
      <c r="E27" s="26">
        <v>0</v>
      </c>
      <c r="F27" s="26">
        <v>0</v>
      </c>
      <c r="G27" s="27">
        <v>90000</v>
      </c>
      <c r="H27" s="27">
        <v>2217.1999999999998</v>
      </c>
      <c r="I27" s="26">
        <v>0</v>
      </c>
      <c r="J27" s="20">
        <f t="shared" ref="J27:J30" si="4">E27+H27</f>
        <v>2217.1999999999998</v>
      </c>
      <c r="K27" s="26">
        <v>2217.1999999999998</v>
      </c>
      <c r="L27" s="26">
        <v>0</v>
      </c>
      <c r="M27" s="26">
        <v>0</v>
      </c>
      <c r="N27" s="42" t="s">
        <v>83</v>
      </c>
      <c r="Q27" s="8"/>
    </row>
    <row r="28" spans="2:19" ht="29.4" customHeight="1" x14ac:dyDescent="0.3">
      <c r="B28" s="11">
        <v>700</v>
      </c>
      <c r="C28" s="25">
        <v>70005</v>
      </c>
      <c r="D28" s="48" t="s">
        <v>84</v>
      </c>
      <c r="E28" s="26">
        <v>0</v>
      </c>
      <c r="F28" s="26">
        <v>0</v>
      </c>
      <c r="G28" s="27">
        <v>130000</v>
      </c>
      <c r="H28" s="27">
        <v>114069.6</v>
      </c>
      <c r="I28" s="26">
        <v>0</v>
      </c>
      <c r="J28" s="20">
        <f t="shared" si="4"/>
        <v>114069.6</v>
      </c>
      <c r="K28" s="26">
        <v>114069.6</v>
      </c>
      <c r="L28" s="26">
        <v>0</v>
      </c>
      <c r="M28" s="26">
        <v>0</v>
      </c>
      <c r="N28" s="42" t="s">
        <v>85</v>
      </c>
      <c r="Q28" s="8"/>
    </row>
    <row r="29" spans="2:19" ht="30.6" customHeight="1" x14ac:dyDescent="0.3">
      <c r="B29" s="11">
        <v>700</v>
      </c>
      <c r="C29" s="25">
        <v>70005</v>
      </c>
      <c r="D29" s="48" t="s">
        <v>86</v>
      </c>
      <c r="E29" s="26">
        <v>0</v>
      </c>
      <c r="F29" s="26">
        <v>0</v>
      </c>
      <c r="G29" s="27">
        <v>40000</v>
      </c>
      <c r="H29" s="27">
        <v>40000</v>
      </c>
      <c r="I29" s="26">
        <v>40000</v>
      </c>
      <c r="J29" s="20">
        <f t="shared" si="4"/>
        <v>40000</v>
      </c>
      <c r="K29" s="26">
        <v>40000</v>
      </c>
      <c r="L29" s="26">
        <v>0</v>
      </c>
      <c r="M29" s="26">
        <v>0</v>
      </c>
      <c r="N29" s="42" t="s">
        <v>42</v>
      </c>
      <c r="Q29" s="8"/>
    </row>
    <row r="30" spans="2:19" ht="89.4" customHeight="1" x14ac:dyDescent="0.3">
      <c r="B30" s="11">
        <v>700</v>
      </c>
      <c r="C30" s="25">
        <v>70005</v>
      </c>
      <c r="D30" s="48" t="s">
        <v>87</v>
      </c>
      <c r="E30" s="26">
        <v>0</v>
      </c>
      <c r="F30" s="26">
        <v>0</v>
      </c>
      <c r="G30" s="27">
        <v>66000</v>
      </c>
      <c r="H30" s="27">
        <v>66000</v>
      </c>
      <c r="I30" s="26">
        <v>0</v>
      </c>
      <c r="J30" s="27">
        <f t="shared" si="4"/>
        <v>66000</v>
      </c>
      <c r="K30" s="26">
        <v>66000</v>
      </c>
      <c r="L30" s="26">
        <v>0</v>
      </c>
      <c r="M30" s="26">
        <v>0</v>
      </c>
      <c r="N30" s="42" t="s">
        <v>85</v>
      </c>
      <c r="Q30" s="8"/>
    </row>
    <row r="31" spans="2:19" ht="57" customHeight="1" x14ac:dyDescent="0.3">
      <c r="B31" s="12">
        <v>700</v>
      </c>
      <c r="C31" s="25">
        <v>70095</v>
      </c>
      <c r="D31" s="48" t="s">
        <v>28</v>
      </c>
      <c r="E31" s="26">
        <v>15744</v>
      </c>
      <c r="F31" s="26">
        <v>0</v>
      </c>
      <c r="G31" s="27">
        <v>4000</v>
      </c>
      <c r="H31" s="27">
        <v>3936</v>
      </c>
      <c r="I31" s="26">
        <v>0</v>
      </c>
      <c r="J31" s="27">
        <f>E31+H31</f>
        <v>19680</v>
      </c>
      <c r="K31" s="26">
        <v>19680</v>
      </c>
      <c r="L31" s="26">
        <v>0</v>
      </c>
      <c r="M31" s="26">
        <v>0</v>
      </c>
      <c r="N31" s="42" t="s">
        <v>43</v>
      </c>
      <c r="Q31" s="8"/>
    </row>
    <row r="32" spans="2:19" x14ac:dyDescent="0.3">
      <c r="B32" s="61" t="s">
        <v>3</v>
      </c>
      <c r="C32" s="59"/>
      <c r="D32" s="59"/>
      <c r="E32" s="21">
        <f>SUM(E26:E31)</f>
        <v>15744</v>
      </c>
      <c r="F32" s="21">
        <f t="shared" ref="F32:M32" si="5">SUM(F26:F31)</f>
        <v>0</v>
      </c>
      <c r="G32" s="21">
        <f t="shared" si="5"/>
        <v>380000</v>
      </c>
      <c r="H32" s="21">
        <f t="shared" si="5"/>
        <v>274807.8</v>
      </c>
      <c r="I32" s="21">
        <f t="shared" si="5"/>
        <v>88585</v>
      </c>
      <c r="J32" s="21">
        <f t="shared" si="5"/>
        <v>290551.8</v>
      </c>
      <c r="K32" s="21">
        <f t="shared" si="5"/>
        <v>290551.8</v>
      </c>
      <c r="L32" s="21">
        <f t="shared" si="5"/>
        <v>0</v>
      </c>
      <c r="M32" s="21">
        <f t="shared" si="5"/>
        <v>0</v>
      </c>
      <c r="N32" s="23" t="s">
        <v>7</v>
      </c>
      <c r="Q32" s="8"/>
      <c r="S32" s="8"/>
    </row>
    <row r="33" spans="2:19" ht="117" customHeight="1" x14ac:dyDescent="0.3">
      <c r="B33" s="12">
        <v>710</v>
      </c>
      <c r="C33" s="12">
        <v>71035</v>
      </c>
      <c r="D33" s="44" t="s">
        <v>46</v>
      </c>
      <c r="E33" s="3">
        <v>28474.5</v>
      </c>
      <c r="F33" s="3">
        <v>0</v>
      </c>
      <c r="G33" s="20">
        <v>500000</v>
      </c>
      <c r="H33" s="20">
        <v>500000</v>
      </c>
      <c r="I33" s="3">
        <v>151077.41</v>
      </c>
      <c r="J33" s="20">
        <f>E33+H33</f>
        <v>528474.5</v>
      </c>
      <c r="K33" s="3">
        <v>0</v>
      </c>
      <c r="L33" s="3">
        <v>0</v>
      </c>
      <c r="M33" s="3">
        <v>528474.5</v>
      </c>
      <c r="N33" s="40" t="s">
        <v>42</v>
      </c>
      <c r="Q33" s="8"/>
    </row>
    <row r="34" spans="2:19" x14ac:dyDescent="0.3">
      <c r="B34" s="33" t="s">
        <v>45</v>
      </c>
      <c r="C34" s="34"/>
      <c r="D34" s="35"/>
      <c r="E34" s="21">
        <f t="shared" ref="E34:M34" si="6">SUM(E33:E33)</f>
        <v>28474.5</v>
      </c>
      <c r="F34" s="21">
        <f t="shared" si="6"/>
        <v>0</v>
      </c>
      <c r="G34" s="21">
        <f t="shared" si="6"/>
        <v>500000</v>
      </c>
      <c r="H34" s="21">
        <f t="shared" si="6"/>
        <v>500000</v>
      </c>
      <c r="I34" s="21">
        <f t="shared" si="6"/>
        <v>151077.41</v>
      </c>
      <c r="J34" s="21">
        <f t="shared" si="6"/>
        <v>528474.5</v>
      </c>
      <c r="K34" s="21">
        <f t="shared" si="6"/>
        <v>0</v>
      </c>
      <c r="L34" s="21">
        <f t="shared" si="6"/>
        <v>0</v>
      </c>
      <c r="M34" s="21">
        <f t="shared" si="6"/>
        <v>528474.5</v>
      </c>
      <c r="N34" s="28" t="s">
        <v>7</v>
      </c>
      <c r="Q34" s="8"/>
      <c r="S34" s="8"/>
    </row>
    <row r="35" spans="2:19" ht="72" x14ac:dyDescent="0.3">
      <c r="B35" s="12">
        <v>754</v>
      </c>
      <c r="C35" s="12">
        <v>75412</v>
      </c>
      <c r="D35" s="44" t="s">
        <v>48</v>
      </c>
      <c r="E35" s="3">
        <v>0</v>
      </c>
      <c r="F35" s="3">
        <v>0</v>
      </c>
      <c r="G35" s="20">
        <v>65000</v>
      </c>
      <c r="H35" s="20">
        <v>64956.85</v>
      </c>
      <c r="I35" s="36">
        <v>0</v>
      </c>
      <c r="J35" s="20">
        <f>E35+H35</f>
        <v>64956.85</v>
      </c>
      <c r="K35" s="3">
        <v>64956.85</v>
      </c>
      <c r="L35" s="3">
        <v>0</v>
      </c>
      <c r="M35" s="3">
        <v>0</v>
      </c>
      <c r="N35" s="40" t="s">
        <v>88</v>
      </c>
      <c r="Q35" s="8"/>
    </row>
    <row r="36" spans="2:19" ht="53.4" customHeight="1" x14ac:dyDescent="0.3">
      <c r="B36" s="12">
        <v>754</v>
      </c>
      <c r="C36" s="12">
        <v>75412</v>
      </c>
      <c r="D36" s="49" t="s">
        <v>89</v>
      </c>
      <c r="E36" s="13">
        <v>0</v>
      </c>
      <c r="F36" s="3">
        <v>0</v>
      </c>
      <c r="G36" s="20">
        <v>98500</v>
      </c>
      <c r="H36" s="20">
        <v>98500</v>
      </c>
      <c r="I36" s="36">
        <v>0</v>
      </c>
      <c r="J36" s="20">
        <f>E36+H36</f>
        <v>98500</v>
      </c>
      <c r="K36" s="3">
        <v>98500</v>
      </c>
      <c r="L36" s="3">
        <v>0</v>
      </c>
      <c r="M36" s="3">
        <v>0</v>
      </c>
      <c r="N36" s="40" t="s">
        <v>90</v>
      </c>
      <c r="Q36" s="8"/>
    </row>
    <row r="37" spans="2:19" x14ac:dyDescent="0.3">
      <c r="B37" s="52" t="s">
        <v>47</v>
      </c>
      <c r="C37" s="53"/>
      <c r="D37" s="54"/>
      <c r="E37" s="21">
        <f>SUM(E35:E36)</f>
        <v>0</v>
      </c>
      <c r="F37" s="21">
        <f t="shared" ref="F37:M37" si="7">SUM(F35:F36)</f>
        <v>0</v>
      </c>
      <c r="G37" s="21">
        <f t="shared" si="7"/>
        <v>163500</v>
      </c>
      <c r="H37" s="21">
        <f t="shared" si="7"/>
        <v>163456.85</v>
      </c>
      <c r="I37" s="21">
        <f t="shared" si="7"/>
        <v>0</v>
      </c>
      <c r="J37" s="21">
        <f t="shared" si="7"/>
        <v>163456.85</v>
      </c>
      <c r="K37" s="21">
        <f t="shared" si="7"/>
        <v>163456.85</v>
      </c>
      <c r="L37" s="21">
        <f t="shared" si="7"/>
        <v>0</v>
      </c>
      <c r="M37" s="21">
        <f t="shared" si="7"/>
        <v>0</v>
      </c>
      <c r="N37" s="28" t="s">
        <v>7</v>
      </c>
      <c r="Q37" s="8"/>
    </row>
    <row r="38" spans="2:19" ht="354.6" customHeight="1" x14ac:dyDescent="0.3">
      <c r="B38" s="37">
        <v>801</v>
      </c>
      <c r="C38" s="37">
        <v>80195</v>
      </c>
      <c r="D38" s="44" t="s">
        <v>50</v>
      </c>
      <c r="E38" s="36">
        <v>92619</v>
      </c>
      <c r="F38" s="36">
        <v>0</v>
      </c>
      <c r="G38" s="38">
        <v>2968829</v>
      </c>
      <c r="H38" s="38">
        <v>2903917.8</v>
      </c>
      <c r="I38" s="36">
        <v>11000</v>
      </c>
      <c r="J38" s="20">
        <f t="shared" ref="J38:J39" si="8">E38+H38</f>
        <v>2996536.8</v>
      </c>
      <c r="K38" s="36">
        <v>750853.52</v>
      </c>
      <c r="L38" s="36">
        <v>2021114.97</v>
      </c>
      <c r="M38" s="36">
        <v>224568.31</v>
      </c>
      <c r="N38" s="43" t="s">
        <v>49</v>
      </c>
      <c r="Q38" s="39"/>
      <c r="S38" s="50"/>
    </row>
    <row r="39" spans="2:19" ht="58.2" customHeight="1" x14ac:dyDescent="0.3">
      <c r="B39" s="37">
        <v>801</v>
      </c>
      <c r="C39" s="37">
        <v>80195</v>
      </c>
      <c r="D39" s="44" t="s">
        <v>51</v>
      </c>
      <c r="E39" s="36">
        <v>29520</v>
      </c>
      <c r="F39" s="36">
        <v>0</v>
      </c>
      <c r="G39" s="38">
        <v>10000</v>
      </c>
      <c r="H39" s="38">
        <v>0</v>
      </c>
      <c r="I39" s="36">
        <v>0</v>
      </c>
      <c r="J39" s="20">
        <f t="shared" si="8"/>
        <v>29520</v>
      </c>
      <c r="K39" s="36">
        <v>29520</v>
      </c>
      <c r="L39" s="36">
        <v>0</v>
      </c>
      <c r="M39" s="36">
        <v>0</v>
      </c>
      <c r="N39" s="43" t="s">
        <v>81</v>
      </c>
      <c r="Q39" s="8"/>
    </row>
    <row r="40" spans="2:19" ht="81" customHeight="1" x14ac:dyDescent="0.3">
      <c r="B40" s="12">
        <v>801</v>
      </c>
      <c r="C40" s="1">
        <v>80195</v>
      </c>
      <c r="D40" s="44" t="s">
        <v>52</v>
      </c>
      <c r="E40" s="3">
        <v>0</v>
      </c>
      <c r="F40" s="3">
        <v>0</v>
      </c>
      <c r="G40" s="20">
        <v>50000</v>
      </c>
      <c r="H40" s="20">
        <v>47970</v>
      </c>
      <c r="I40" s="3">
        <v>0</v>
      </c>
      <c r="J40" s="20">
        <f>E40+H40</f>
        <v>47970</v>
      </c>
      <c r="K40" s="3">
        <v>47970</v>
      </c>
      <c r="L40" s="3">
        <v>0</v>
      </c>
      <c r="M40" s="3">
        <v>0</v>
      </c>
      <c r="N40" s="40" t="s">
        <v>43</v>
      </c>
      <c r="Q40" s="8"/>
    </row>
    <row r="41" spans="2:19" x14ac:dyDescent="0.3">
      <c r="B41" s="59" t="s">
        <v>10</v>
      </c>
      <c r="C41" s="59"/>
      <c r="D41" s="59"/>
      <c r="E41" s="21">
        <f>SUM(E38:E40)</f>
        <v>122139</v>
      </c>
      <c r="F41" s="21">
        <f t="shared" ref="F41:M41" si="9">SUM(F38:F40)</f>
        <v>0</v>
      </c>
      <c r="G41" s="21">
        <f t="shared" si="9"/>
        <v>3028829</v>
      </c>
      <c r="H41" s="21">
        <f>SUM(H38:H40)</f>
        <v>2951887.8</v>
      </c>
      <c r="I41" s="21">
        <f t="shared" si="9"/>
        <v>11000</v>
      </c>
      <c r="J41" s="21">
        <f t="shared" si="9"/>
        <v>3074026.8</v>
      </c>
      <c r="K41" s="21">
        <f t="shared" si="9"/>
        <v>828343.52</v>
      </c>
      <c r="L41" s="21">
        <f t="shared" si="9"/>
        <v>2021114.97</v>
      </c>
      <c r="M41" s="21">
        <f t="shared" si="9"/>
        <v>224568.31</v>
      </c>
      <c r="N41" s="24" t="s">
        <v>7</v>
      </c>
      <c r="Q41" s="8"/>
      <c r="S41" s="8"/>
    </row>
    <row r="42" spans="2:19" ht="128.4" customHeight="1" x14ac:dyDescent="0.3">
      <c r="B42" s="12">
        <v>900</v>
      </c>
      <c r="C42" s="15">
        <v>90001</v>
      </c>
      <c r="D42" s="46" t="s">
        <v>53</v>
      </c>
      <c r="E42" s="3">
        <v>24310</v>
      </c>
      <c r="F42" s="3">
        <v>0</v>
      </c>
      <c r="G42" s="20">
        <v>1500000</v>
      </c>
      <c r="H42" s="20">
        <v>1060479.42</v>
      </c>
      <c r="I42" s="3">
        <v>0</v>
      </c>
      <c r="J42" s="20">
        <f t="shared" ref="J42:J54" si="10">E42+H42</f>
        <v>1084789.42</v>
      </c>
      <c r="K42" s="3">
        <v>223387.94</v>
      </c>
      <c r="L42" s="3">
        <v>0</v>
      </c>
      <c r="M42" s="3">
        <v>861401.48</v>
      </c>
      <c r="N42" s="41" t="s">
        <v>42</v>
      </c>
      <c r="Q42" s="8"/>
      <c r="S42" s="8"/>
    </row>
    <row r="43" spans="2:19" ht="55.2" customHeight="1" x14ac:dyDescent="0.3">
      <c r="B43" s="12">
        <v>900</v>
      </c>
      <c r="C43" s="15">
        <v>90002</v>
      </c>
      <c r="D43" s="46" t="s">
        <v>93</v>
      </c>
      <c r="E43" s="3">
        <v>0</v>
      </c>
      <c r="F43" s="3">
        <v>0</v>
      </c>
      <c r="G43" s="20">
        <v>50164.95</v>
      </c>
      <c r="H43" s="20">
        <v>0</v>
      </c>
      <c r="I43" s="3">
        <v>0</v>
      </c>
      <c r="J43" s="20">
        <f t="shared" si="10"/>
        <v>0</v>
      </c>
      <c r="K43" s="3">
        <v>0</v>
      </c>
      <c r="L43" s="3">
        <v>0</v>
      </c>
      <c r="M43" s="3">
        <v>0</v>
      </c>
      <c r="N43" s="41" t="s">
        <v>81</v>
      </c>
      <c r="Q43" s="8"/>
    </row>
    <row r="44" spans="2:19" ht="42" customHeight="1" x14ac:dyDescent="0.3">
      <c r="B44" s="12">
        <v>900</v>
      </c>
      <c r="C44" s="15">
        <v>90015</v>
      </c>
      <c r="D44" s="46" t="s">
        <v>54</v>
      </c>
      <c r="E44" s="3">
        <v>43930</v>
      </c>
      <c r="F44" s="3">
        <v>0</v>
      </c>
      <c r="G44" s="20">
        <v>28</v>
      </c>
      <c r="H44" s="20">
        <v>27.92</v>
      </c>
      <c r="I44" s="3">
        <v>0</v>
      </c>
      <c r="J44" s="20">
        <f t="shared" si="10"/>
        <v>43957.919999999998</v>
      </c>
      <c r="K44" s="3">
        <v>43957.919999999998</v>
      </c>
      <c r="L44" s="3">
        <v>0</v>
      </c>
      <c r="M44" s="3">
        <v>0</v>
      </c>
      <c r="N44" s="41" t="s">
        <v>85</v>
      </c>
      <c r="Q44" s="8"/>
    </row>
    <row r="45" spans="2:19" ht="40.799999999999997" customHeight="1" x14ac:dyDescent="0.3">
      <c r="B45" s="12">
        <v>900</v>
      </c>
      <c r="C45" s="15">
        <v>90015</v>
      </c>
      <c r="D45" s="46" t="s">
        <v>92</v>
      </c>
      <c r="E45" s="3">
        <v>0</v>
      </c>
      <c r="F45" s="3">
        <v>0</v>
      </c>
      <c r="G45" s="20">
        <v>15000</v>
      </c>
      <c r="H45" s="20">
        <v>14760</v>
      </c>
      <c r="I45" s="3">
        <v>0</v>
      </c>
      <c r="J45" s="20">
        <f t="shared" si="10"/>
        <v>14760</v>
      </c>
      <c r="K45" s="3">
        <v>14760</v>
      </c>
      <c r="L45" s="3">
        <v>0</v>
      </c>
      <c r="M45" s="3">
        <v>0</v>
      </c>
      <c r="N45" s="41" t="s">
        <v>94</v>
      </c>
      <c r="Q45" s="8"/>
    </row>
    <row r="46" spans="2:19" ht="43.8" customHeight="1" x14ac:dyDescent="0.3">
      <c r="B46" s="12">
        <v>900</v>
      </c>
      <c r="C46" s="15">
        <v>90015</v>
      </c>
      <c r="D46" s="46" t="s">
        <v>55</v>
      </c>
      <c r="E46" s="3">
        <v>0</v>
      </c>
      <c r="F46" s="3">
        <v>0</v>
      </c>
      <c r="G46" s="20">
        <v>12890.74</v>
      </c>
      <c r="H46" s="20">
        <v>12890.74</v>
      </c>
      <c r="I46" s="3">
        <v>0</v>
      </c>
      <c r="J46" s="20">
        <f t="shared" si="10"/>
        <v>12890.74</v>
      </c>
      <c r="K46" s="3">
        <v>12890.74</v>
      </c>
      <c r="L46" s="3">
        <v>0</v>
      </c>
      <c r="M46" s="3">
        <v>0</v>
      </c>
      <c r="N46" s="41" t="s">
        <v>95</v>
      </c>
      <c r="Q46" s="8"/>
    </row>
    <row r="47" spans="2:19" ht="42.6" customHeight="1" x14ac:dyDescent="0.3">
      <c r="B47" s="12">
        <v>900</v>
      </c>
      <c r="C47" s="15">
        <v>90015</v>
      </c>
      <c r="D47" s="46" t="s">
        <v>56</v>
      </c>
      <c r="E47" s="5">
        <v>0</v>
      </c>
      <c r="F47" s="5">
        <v>0</v>
      </c>
      <c r="G47" s="20">
        <v>5000</v>
      </c>
      <c r="H47" s="20">
        <v>3936</v>
      </c>
      <c r="I47" s="5">
        <v>0</v>
      </c>
      <c r="J47" s="20">
        <f t="shared" si="10"/>
        <v>3936</v>
      </c>
      <c r="K47" s="5">
        <v>3936</v>
      </c>
      <c r="L47" s="5">
        <v>0</v>
      </c>
      <c r="M47" s="5">
        <v>0</v>
      </c>
      <c r="N47" s="41" t="s">
        <v>95</v>
      </c>
      <c r="Q47" s="8"/>
    </row>
    <row r="48" spans="2:19" ht="58.2" customHeight="1" x14ac:dyDescent="0.3">
      <c r="B48" s="12">
        <v>900</v>
      </c>
      <c r="C48" s="15">
        <v>90015</v>
      </c>
      <c r="D48" s="46" t="s">
        <v>57</v>
      </c>
      <c r="E48" s="5">
        <v>0</v>
      </c>
      <c r="F48" s="5">
        <v>0</v>
      </c>
      <c r="G48" s="20">
        <v>10000</v>
      </c>
      <c r="H48" s="20">
        <v>9840</v>
      </c>
      <c r="I48" s="5">
        <v>9840</v>
      </c>
      <c r="J48" s="20">
        <f t="shared" ref="J48" si="11">E48+H48</f>
        <v>9840</v>
      </c>
      <c r="K48" s="5">
        <v>9840</v>
      </c>
      <c r="L48" s="5">
        <v>0</v>
      </c>
      <c r="M48" s="5">
        <v>0</v>
      </c>
      <c r="N48" s="41" t="s">
        <v>42</v>
      </c>
      <c r="Q48" s="8"/>
    </row>
    <row r="49" spans="2:19" ht="81" customHeight="1" x14ac:dyDescent="0.3">
      <c r="B49" s="12">
        <v>900</v>
      </c>
      <c r="C49" s="15">
        <v>90095</v>
      </c>
      <c r="D49" s="46" t="s">
        <v>58</v>
      </c>
      <c r="E49" s="5">
        <v>82615.8</v>
      </c>
      <c r="F49" s="5">
        <v>0</v>
      </c>
      <c r="G49" s="20">
        <v>8842.02</v>
      </c>
      <c r="H49" s="20">
        <v>8773</v>
      </c>
      <c r="I49" s="5">
        <v>0</v>
      </c>
      <c r="J49" s="20">
        <f t="shared" si="10"/>
        <v>91388.800000000003</v>
      </c>
      <c r="K49" s="5">
        <v>91388.800000000003</v>
      </c>
      <c r="L49" s="5">
        <v>0</v>
      </c>
      <c r="M49" s="5">
        <v>0</v>
      </c>
      <c r="N49" s="41" t="s">
        <v>62</v>
      </c>
      <c r="Q49" s="8"/>
    </row>
    <row r="50" spans="2:19" x14ac:dyDescent="0.3">
      <c r="B50" s="61" t="s">
        <v>4</v>
      </c>
      <c r="C50" s="59"/>
      <c r="D50" s="59"/>
      <c r="E50" s="21">
        <f t="shared" ref="E50:M50" si="12">SUM(E42:E49)</f>
        <v>150855.79999999999</v>
      </c>
      <c r="F50" s="21">
        <f t="shared" si="12"/>
        <v>0</v>
      </c>
      <c r="G50" s="21">
        <f t="shared" si="12"/>
        <v>1601925.71</v>
      </c>
      <c r="H50" s="21">
        <f t="shared" si="12"/>
        <v>1110707.0799999998</v>
      </c>
      <c r="I50" s="21">
        <f t="shared" si="12"/>
        <v>9840</v>
      </c>
      <c r="J50" s="21">
        <f t="shared" si="12"/>
        <v>1261562.8799999999</v>
      </c>
      <c r="K50" s="21">
        <f t="shared" si="12"/>
        <v>400161.39999999997</v>
      </c>
      <c r="L50" s="21">
        <f t="shared" si="12"/>
        <v>0</v>
      </c>
      <c r="M50" s="21">
        <f t="shared" si="12"/>
        <v>861401.48</v>
      </c>
      <c r="N50" s="28" t="s">
        <v>7</v>
      </c>
      <c r="Q50" s="8"/>
      <c r="S50" s="8"/>
    </row>
    <row r="51" spans="2:19" ht="175.2" customHeight="1" x14ac:dyDescent="0.3">
      <c r="B51" s="29">
        <v>921</v>
      </c>
      <c r="C51" s="30">
        <v>92109</v>
      </c>
      <c r="D51" s="44" t="s">
        <v>59</v>
      </c>
      <c r="E51" s="31">
        <v>53000</v>
      </c>
      <c r="F51" s="31">
        <v>0</v>
      </c>
      <c r="G51" s="32">
        <v>865400</v>
      </c>
      <c r="H51" s="32">
        <v>600</v>
      </c>
      <c r="I51" s="31">
        <v>0</v>
      </c>
      <c r="J51" s="32">
        <f t="shared" si="10"/>
        <v>53600</v>
      </c>
      <c r="K51" s="31">
        <v>53600</v>
      </c>
      <c r="L51" s="31">
        <v>0</v>
      </c>
      <c r="M51" s="31">
        <v>0</v>
      </c>
      <c r="N51" s="43" t="s">
        <v>42</v>
      </c>
      <c r="Q51" s="8"/>
    </row>
    <row r="52" spans="2:19" ht="28.8" customHeight="1" x14ac:dyDescent="0.3">
      <c r="B52" s="29">
        <v>921</v>
      </c>
      <c r="C52" s="30">
        <v>92109</v>
      </c>
      <c r="D52" s="44" t="s">
        <v>96</v>
      </c>
      <c r="E52" s="31">
        <v>30750</v>
      </c>
      <c r="F52" s="31">
        <v>0</v>
      </c>
      <c r="G52" s="32">
        <v>335338</v>
      </c>
      <c r="H52" s="32">
        <v>3065.02</v>
      </c>
      <c r="I52" s="31">
        <v>0</v>
      </c>
      <c r="J52" s="32">
        <f t="shared" si="10"/>
        <v>33815.019999999997</v>
      </c>
      <c r="K52" s="31">
        <v>33815.019999999997</v>
      </c>
      <c r="L52" s="31">
        <v>0</v>
      </c>
      <c r="M52" s="31">
        <v>0</v>
      </c>
      <c r="N52" s="43" t="s">
        <v>42</v>
      </c>
      <c r="Q52" s="8"/>
    </row>
    <row r="53" spans="2:19" ht="43.8" customHeight="1" x14ac:dyDescent="0.3">
      <c r="B53" s="29">
        <v>921</v>
      </c>
      <c r="C53" s="30">
        <v>92109</v>
      </c>
      <c r="D53" s="44" t="s">
        <v>29</v>
      </c>
      <c r="E53" s="31">
        <v>1500</v>
      </c>
      <c r="F53" s="31">
        <v>0</v>
      </c>
      <c r="G53" s="32">
        <v>37847.03</v>
      </c>
      <c r="H53" s="32">
        <v>30500</v>
      </c>
      <c r="I53" s="31">
        <v>0</v>
      </c>
      <c r="J53" s="32">
        <f t="shared" si="10"/>
        <v>32000</v>
      </c>
      <c r="K53" s="31">
        <v>32000</v>
      </c>
      <c r="L53" s="31">
        <v>0</v>
      </c>
      <c r="M53" s="31">
        <v>0</v>
      </c>
      <c r="N53" s="43" t="s">
        <v>73</v>
      </c>
      <c r="Q53" s="8"/>
    </row>
    <row r="54" spans="2:19" ht="70.2" customHeight="1" x14ac:dyDescent="0.3">
      <c r="B54" s="29">
        <v>921</v>
      </c>
      <c r="C54" s="30">
        <v>92109</v>
      </c>
      <c r="D54" s="44" t="s">
        <v>60</v>
      </c>
      <c r="E54" s="31">
        <v>0</v>
      </c>
      <c r="F54" s="31">
        <v>0</v>
      </c>
      <c r="G54" s="32">
        <v>11100</v>
      </c>
      <c r="H54" s="32">
        <v>11070</v>
      </c>
      <c r="I54" s="31">
        <v>0</v>
      </c>
      <c r="J54" s="32">
        <f t="shared" si="10"/>
        <v>11070</v>
      </c>
      <c r="K54" s="31">
        <v>11070</v>
      </c>
      <c r="L54" s="31">
        <v>0</v>
      </c>
      <c r="M54" s="31">
        <v>0</v>
      </c>
      <c r="N54" s="43" t="s">
        <v>42</v>
      </c>
      <c r="O54" t="s">
        <v>70</v>
      </c>
      <c r="Q54" s="8"/>
    </row>
    <row r="55" spans="2:19" x14ac:dyDescent="0.3">
      <c r="B55" s="58" t="s">
        <v>5</v>
      </c>
      <c r="C55" s="59"/>
      <c r="D55" s="59"/>
      <c r="E55" s="21">
        <f t="shared" ref="E55:M55" si="13">SUM(E51:E54)</f>
        <v>85250</v>
      </c>
      <c r="F55" s="21">
        <f t="shared" si="13"/>
        <v>0</v>
      </c>
      <c r="G55" s="21">
        <f t="shared" si="13"/>
        <v>1249685.03</v>
      </c>
      <c r="H55" s="21">
        <f t="shared" si="13"/>
        <v>45235.02</v>
      </c>
      <c r="I55" s="21">
        <f t="shared" si="13"/>
        <v>0</v>
      </c>
      <c r="J55" s="21">
        <f t="shared" si="13"/>
        <v>130485.01999999999</v>
      </c>
      <c r="K55" s="21">
        <f t="shared" si="13"/>
        <v>130485.01999999999</v>
      </c>
      <c r="L55" s="21">
        <f t="shared" si="13"/>
        <v>0</v>
      </c>
      <c r="M55" s="21">
        <f t="shared" si="13"/>
        <v>0</v>
      </c>
      <c r="N55" s="28" t="s">
        <v>7</v>
      </c>
      <c r="Q55" s="8"/>
      <c r="S55" s="8"/>
    </row>
    <row r="56" spans="2:19" ht="44.4" customHeight="1" x14ac:dyDescent="0.3">
      <c r="B56" s="12">
        <v>926</v>
      </c>
      <c r="C56" s="16">
        <v>92601</v>
      </c>
      <c r="D56" s="44" t="s">
        <v>61</v>
      </c>
      <c r="E56" s="3">
        <v>0</v>
      </c>
      <c r="F56" s="3">
        <v>0</v>
      </c>
      <c r="G56" s="20">
        <v>2000</v>
      </c>
      <c r="H56" s="20">
        <v>2000</v>
      </c>
      <c r="I56" s="3">
        <v>0</v>
      </c>
      <c r="J56" s="20">
        <f t="shared" ref="J56" si="14">E56+H56</f>
        <v>2000</v>
      </c>
      <c r="K56" s="3">
        <v>2000</v>
      </c>
      <c r="L56" s="3">
        <v>0</v>
      </c>
      <c r="M56" s="3">
        <v>0</v>
      </c>
      <c r="N56" s="45" t="s">
        <v>73</v>
      </c>
      <c r="Q56" s="8"/>
    </row>
    <row r="57" spans="2:19" x14ac:dyDescent="0.3">
      <c r="B57" s="61" t="s">
        <v>15</v>
      </c>
      <c r="C57" s="59"/>
      <c r="D57" s="59"/>
      <c r="E57" s="21">
        <f>SUM(E56)</f>
        <v>0</v>
      </c>
      <c r="F57" s="21">
        <f t="shared" ref="F57:M57" si="15">SUM(F56)</f>
        <v>0</v>
      </c>
      <c r="G57" s="21">
        <f t="shared" si="15"/>
        <v>2000</v>
      </c>
      <c r="H57" s="21">
        <f t="shared" si="15"/>
        <v>2000</v>
      </c>
      <c r="I57" s="21">
        <f t="shared" si="15"/>
        <v>0</v>
      </c>
      <c r="J57" s="21">
        <f t="shared" si="15"/>
        <v>2000</v>
      </c>
      <c r="K57" s="21">
        <f t="shared" si="15"/>
        <v>2000</v>
      </c>
      <c r="L57" s="21">
        <f t="shared" si="15"/>
        <v>0</v>
      </c>
      <c r="M57" s="21">
        <f t="shared" si="15"/>
        <v>0</v>
      </c>
      <c r="N57" s="28" t="s">
        <v>7</v>
      </c>
      <c r="Q57" s="8"/>
    </row>
    <row r="58" spans="2:19" x14ac:dyDescent="0.3">
      <c r="B58" s="59" t="s">
        <v>16</v>
      </c>
      <c r="C58" s="59"/>
      <c r="D58" s="59"/>
      <c r="E58" s="21">
        <f>E15+E25+E32+E34+E37+E41+E50+E55+E57</f>
        <v>473335.58999999997</v>
      </c>
      <c r="F58" s="21">
        <f t="shared" ref="F58:M58" si="16">F15+F25+F32+F34+F37+F41+F50+F55+F57</f>
        <v>40417.49</v>
      </c>
      <c r="G58" s="21">
        <f t="shared" si="16"/>
        <v>7418008.8200000003</v>
      </c>
      <c r="H58" s="21">
        <f t="shared" si="16"/>
        <v>5347633.05</v>
      </c>
      <c r="I58" s="21">
        <f t="shared" si="16"/>
        <v>507491.41000000003</v>
      </c>
      <c r="J58" s="21">
        <f t="shared" si="16"/>
        <v>5820968.6399999997</v>
      </c>
      <c r="K58" s="21">
        <f t="shared" si="16"/>
        <v>2185409.38</v>
      </c>
      <c r="L58" s="21">
        <f t="shared" si="16"/>
        <v>2021114.97</v>
      </c>
      <c r="M58" s="21">
        <f t="shared" si="16"/>
        <v>1614444.29</v>
      </c>
      <c r="N58" s="28" t="s">
        <v>7</v>
      </c>
      <c r="Q58" s="8"/>
      <c r="S58" s="8"/>
    </row>
    <row r="59" spans="2:19" x14ac:dyDescent="0.3">
      <c r="B59" s="59" t="s">
        <v>6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Q59" s="8"/>
    </row>
    <row r="60" spans="2:19" ht="84" customHeight="1" x14ac:dyDescent="0.3">
      <c r="B60" s="2" t="s">
        <v>64</v>
      </c>
      <c r="C60" s="2" t="s">
        <v>65</v>
      </c>
      <c r="D60" s="44" t="s">
        <v>63</v>
      </c>
      <c r="E60" s="3">
        <v>0</v>
      </c>
      <c r="F60" s="3">
        <v>0</v>
      </c>
      <c r="G60" s="20">
        <v>10000</v>
      </c>
      <c r="H60" s="20">
        <v>10000</v>
      </c>
      <c r="I60" s="3">
        <v>0</v>
      </c>
      <c r="J60" s="20">
        <f>E60+H60</f>
        <v>10000</v>
      </c>
      <c r="K60" s="3">
        <v>10000</v>
      </c>
      <c r="L60" s="3">
        <v>0</v>
      </c>
      <c r="M60" s="3">
        <v>0</v>
      </c>
      <c r="N60" s="6" t="s">
        <v>7</v>
      </c>
      <c r="Q60" s="8"/>
    </row>
    <row r="61" spans="2:19" ht="72.599999999999994" customHeight="1" x14ac:dyDescent="0.3">
      <c r="B61" s="9">
        <v>754</v>
      </c>
      <c r="C61" s="9">
        <v>75411</v>
      </c>
      <c r="D61" s="44" t="s">
        <v>66</v>
      </c>
      <c r="E61" s="3">
        <v>0</v>
      </c>
      <c r="F61" s="3">
        <v>0</v>
      </c>
      <c r="G61" s="20">
        <v>20000</v>
      </c>
      <c r="H61" s="20">
        <v>20000</v>
      </c>
      <c r="I61" s="3">
        <v>0</v>
      </c>
      <c r="J61" s="20">
        <f t="shared" ref="J61:J63" si="17">E61+H61</f>
        <v>20000</v>
      </c>
      <c r="K61" s="3">
        <v>20000</v>
      </c>
      <c r="L61" s="3">
        <v>0</v>
      </c>
      <c r="M61" s="3">
        <v>0</v>
      </c>
      <c r="N61" s="6" t="s">
        <v>7</v>
      </c>
      <c r="Q61" s="8"/>
    </row>
    <row r="62" spans="2:19" ht="74.400000000000006" customHeight="1" x14ac:dyDescent="0.3">
      <c r="B62" s="1">
        <v>900</v>
      </c>
      <c r="C62" s="1">
        <v>90001</v>
      </c>
      <c r="D62" s="44" t="s">
        <v>67</v>
      </c>
      <c r="E62" s="3">
        <v>0</v>
      </c>
      <c r="F62" s="3">
        <v>0</v>
      </c>
      <c r="G62" s="20">
        <v>32000</v>
      </c>
      <c r="H62" s="20">
        <v>31600</v>
      </c>
      <c r="I62" s="3">
        <v>0</v>
      </c>
      <c r="J62" s="20">
        <f t="shared" si="17"/>
        <v>31600</v>
      </c>
      <c r="K62" s="3">
        <v>31600</v>
      </c>
      <c r="L62" s="3">
        <v>0</v>
      </c>
      <c r="M62" s="3">
        <v>0</v>
      </c>
      <c r="N62" s="6" t="s">
        <v>7</v>
      </c>
      <c r="Q62" s="8"/>
    </row>
    <row r="63" spans="2:19" ht="90.6" customHeight="1" x14ac:dyDescent="0.3">
      <c r="B63" s="4">
        <v>900</v>
      </c>
      <c r="C63" s="4">
        <v>90001</v>
      </c>
      <c r="D63" s="46" t="s">
        <v>98</v>
      </c>
      <c r="E63" s="3">
        <v>0</v>
      </c>
      <c r="F63" s="3">
        <v>0</v>
      </c>
      <c r="G63" s="20">
        <v>988457</v>
      </c>
      <c r="H63" s="20">
        <v>988000</v>
      </c>
      <c r="I63" s="3">
        <v>0</v>
      </c>
      <c r="J63" s="20">
        <f t="shared" si="17"/>
        <v>988000</v>
      </c>
      <c r="K63" s="5">
        <v>988000</v>
      </c>
      <c r="L63" s="3">
        <v>0</v>
      </c>
      <c r="M63" s="3">
        <v>0</v>
      </c>
      <c r="N63" s="6" t="s">
        <v>7</v>
      </c>
      <c r="Q63" s="8"/>
    </row>
    <row r="64" spans="2:19" ht="78" customHeight="1" x14ac:dyDescent="0.3">
      <c r="B64" s="12">
        <v>900</v>
      </c>
      <c r="C64" s="12">
        <v>90005</v>
      </c>
      <c r="D64" s="51" t="s">
        <v>68</v>
      </c>
      <c r="E64" s="3">
        <v>0</v>
      </c>
      <c r="F64" s="3">
        <v>0</v>
      </c>
      <c r="G64" s="20">
        <v>29437</v>
      </c>
      <c r="H64" s="20">
        <v>25000</v>
      </c>
      <c r="I64" s="3">
        <v>0</v>
      </c>
      <c r="J64" s="20">
        <f t="shared" ref="J64:J65" si="18">E64+H64</f>
        <v>25000</v>
      </c>
      <c r="K64" s="3">
        <v>25000</v>
      </c>
      <c r="L64" s="3">
        <v>0</v>
      </c>
      <c r="M64" s="3">
        <v>0</v>
      </c>
      <c r="N64" s="6" t="s">
        <v>7</v>
      </c>
      <c r="Q64" s="8"/>
    </row>
    <row r="65" spans="2:17" ht="68.400000000000006" customHeight="1" x14ac:dyDescent="0.3">
      <c r="B65" s="12">
        <v>900</v>
      </c>
      <c r="C65" s="12">
        <v>90026</v>
      </c>
      <c r="D65" s="44" t="s">
        <v>69</v>
      </c>
      <c r="E65" s="3">
        <v>0</v>
      </c>
      <c r="F65" s="3">
        <v>0</v>
      </c>
      <c r="G65" s="20">
        <v>8563</v>
      </c>
      <c r="H65" s="20">
        <v>3562.8</v>
      </c>
      <c r="I65" s="3">
        <v>0</v>
      </c>
      <c r="J65" s="20">
        <f t="shared" si="18"/>
        <v>3562.8</v>
      </c>
      <c r="K65" s="3">
        <v>3562.8</v>
      </c>
      <c r="L65" s="3">
        <v>0</v>
      </c>
      <c r="M65" s="3">
        <v>0</v>
      </c>
      <c r="N65" s="6" t="s">
        <v>7</v>
      </c>
      <c r="Q65" s="8"/>
    </row>
    <row r="66" spans="2:17" x14ac:dyDescent="0.3">
      <c r="B66" s="62" t="s">
        <v>14</v>
      </c>
      <c r="C66" s="62"/>
      <c r="D66" s="62"/>
      <c r="E66" s="21">
        <f t="shared" ref="E66:M66" si="19">SUM(E60:E65)</f>
        <v>0</v>
      </c>
      <c r="F66" s="21">
        <f t="shared" si="19"/>
        <v>0</v>
      </c>
      <c r="G66" s="21">
        <f t="shared" si="19"/>
        <v>1088457</v>
      </c>
      <c r="H66" s="21">
        <f t="shared" si="19"/>
        <v>1078162.8</v>
      </c>
      <c r="I66" s="21">
        <f t="shared" si="19"/>
        <v>0</v>
      </c>
      <c r="J66" s="21">
        <f t="shared" si="19"/>
        <v>1078162.8</v>
      </c>
      <c r="K66" s="21">
        <f t="shared" si="19"/>
        <v>1078162.8</v>
      </c>
      <c r="L66" s="21">
        <f t="shared" si="19"/>
        <v>0</v>
      </c>
      <c r="M66" s="21">
        <f t="shared" si="19"/>
        <v>0</v>
      </c>
      <c r="N66" s="28" t="s">
        <v>7</v>
      </c>
      <c r="Q66" s="8"/>
    </row>
    <row r="67" spans="2:17" x14ac:dyDescent="0.3">
      <c r="B67" s="63" t="s">
        <v>8</v>
      </c>
      <c r="C67" s="63"/>
      <c r="D67" s="63"/>
      <c r="E67" s="21">
        <f t="shared" ref="E67:M67" si="20">E58+E66</f>
        <v>473335.58999999997</v>
      </c>
      <c r="F67" s="21">
        <f t="shared" si="20"/>
        <v>40417.49</v>
      </c>
      <c r="G67" s="21">
        <f t="shared" si="20"/>
        <v>8506465.8200000003</v>
      </c>
      <c r="H67" s="21">
        <f t="shared" si="20"/>
        <v>6425795.8499999996</v>
      </c>
      <c r="I67" s="21">
        <f t="shared" si="20"/>
        <v>507491.41000000003</v>
      </c>
      <c r="J67" s="21">
        <f t="shared" si="20"/>
        <v>6899131.4399999995</v>
      </c>
      <c r="K67" s="21">
        <f t="shared" si="20"/>
        <v>3263572.1799999997</v>
      </c>
      <c r="L67" s="21">
        <f t="shared" si="20"/>
        <v>2021114.97</v>
      </c>
      <c r="M67" s="21">
        <f t="shared" si="20"/>
        <v>1614444.29</v>
      </c>
      <c r="N67" s="28" t="s">
        <v>7</v>
      </c>
      <c r="Q67" s="8"/>
    </row>
    <row r="68" spans="2:17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2:17" x14ac:dyDescent="0.3">
      <c r="B69" s="56" t="s">
        <v>97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</row>
    <row r="70" spans="2:17" x14ac:dyDescent="0.3">
      <c r="B70" s="7"/>
      <c r="C70" s="7"/>
      <c r="D70" s="7"/>
      <c r="E70" s="7"/>
      <c r="F70" s="7"/>
      <c r="G70" s="7"/>
      <c r="H70" s="7"/>
      <c r="I70" s="7"/>
      <c r="J70" s="10"/>
      <c r="K70" s="10"/>
      <c r="L70" s="10"/>
      <c r="M70" s="10"/>
      <c r="N70" s="7"/>
    </row>
    <row r="71" spans="2:17" x14ac:dyDescent="0.3">
      <c r="G71" s="8"/>
      <c r="H71" s="8"/>
      <c r="I71" s="8"/>
      <c r="J71" s="8"/>
      <c r="K71" s="8"/>
    </row>
    <row r="72" spans="2:17" x14ac:dyDescent="0.3">
      <c r="K72" s="8"/>
    </row>
    <row r="73" spans="2:17" x14ac:dyDescent="0.3">
      <c r="G73" s="8"/>
      <c r="H73" s="8"/>
    </row>
    <row r="74" spans="2:17" x14ac:dyDescent="0.3">
      <c r="G74" s="8"/>
    </row>
    <row r="75" spans="2:17" x14ac:dyDescent="0.3">
      <c r="G75" s="8"/>
    </row>
    <row r="76" spans="2:17" ht="10.8" customHeight="1" x14ac:dyDescent="0.3">
      <c r="G76" s="8"/>
    </row>
    <row r="77" spans="2:17" hidden="1" x14ac:dyDescent="0.3">
      <c r="G77" s="8"/>
    </row>
    <row r="78" spans="2:17" hidden="1" x14ac:dyDescent="0.3">
      <c r="G78" s="8"/>
    </row>
    <row r="79" spans="2:17" x14ac:dyDescent="0.3">
      <c r="G79" s="8"/>
    </row>
    <row r="80" spans="2:17" x14ac:dyDescent="0.3">
      <c r="G80" s="8"/>
    </row>
    <row r="81" spans="7:7" x14ac:dyDescent="0.3">
      <c r="G81" s="8"/>
    </row>
  </sheetData>
  <mergeCells count="16">
    <mergeCell ref="B37:D37"/>
    <mergeCell ref="L2:N2"/>
    <mergeCell ref="B69:N69"/>
    <mergeCell ref="C3:L4"/>
    <mergeCell ref="B8:N8"/>
    <mergeCell ref="B15:D15"/>
    <mergeCell ref="B25:D25"/>
    <mergeCell ref="B32:D32"/>
    <mergeCell ref="B41:D41"/>
    <mergeCell ref="B66:D66"/>
    <mergeCell ref="B67:D67"/>
    <mergeCell ref="B50:D50"/>
    <mergeCell ref="B55:D55"/>
    <mergeCell ref="B58:D58"/>
    <mergeCell ref="B59:N59"/>
    <mergeCell ref="B57:D57"/>
  </mergeCells>
  <pageMargins left="1" right="1" top="1" bottom="1" header="0.5" footer="0.5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2022-03-28T13:25:17Z</dcterms:modified>
</cp:coreProperties>
</file>