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E5BFDFDE-CBAD-414A-8DD4-C5335EEAC02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Załacznik_2" sheetId="1" r:id="rId1"/>
    <sheet name="Załącznik_2a" sheetId="2" r:id="rId2"/>
  </sheets>
  <definedNames>
    <definedName name="_xlnm.Print_Titles" localSheetId="0">Załacznik_2!$7:$8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2" i="2" l="1"/>
  <c r="I24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9" i="2"/>
  <c r="G130" i="1"/>
  <c r="G129" i="1"/>
  <c r="F119" i="1"/>
  <c r="E119" i="1"/>
  <c r="F107" i="1"/>
  <c r="E107" i="1"/>
  <c r="F94" i="1"/>
  <c r="E94" i="1"/>
  <c r="F89" i="1"/>
  <c r="E89" i="1"/>
  <c r="F41" i="1"/>
  <c r="E41" i="1"/>
  <c r="F29" i="1"/>
  <c r="E29" i="1"/>
  <c r="F11" i="1"/>
  <c r="E11" i="1"/>
  <c r="G120" i="1"/>
  <c r="G121" i="1"/>
  <c r="G91" i="1"/>
  <c r="G109" i="1"/>
  <c r="G108" i="1"/>
  <c r="E10" i="1" l="1"/>
  <c r="F10" i="1"/>
  <c r="G107" i="1"/>
  <c r="G102" i="1"/>
  <c r="G31" i="1"/>
  <c r="G32" i="1"/>
  <c r="G33" i="1"/>
  <c r="G34" i="1"/>
  <c r="G35" i="1"/>
  <c r="G36" i="1"/>
  <c r="G37" i="1"/>
  <c r="G39" i="1"/>
  <c r="G40" i="1"/>
  <c r="G26" i="1"/>
  <c r="G27" i="1"/>
  <c r="G28" i="1"/>
  <c r="G14" i="1"/>
  <c r="G123" i="1"/>
  <c r="G124" i="1"/>
  <c r="G125" i="1"/>
  <c r="G126" i="1"/>
  <c r="G127" i="1"/>
  <c r="G128" i="1"/>
  <c r="G131" i="1"/>
  <c r="G111" i="1"/>
  <c r="G112" i="1"/>
  <c r="G113" i="1"/>
  <c r="G114" i="1"/>
  <c r="G115" i="1"/>
  <c r="G116" i="1"/>
  <c r="G96" i="1"/>
  <c r="G97" i="1"/>
  <c r="G98" i="1"/>
  <c r="G99" i="1"/>
  <c r="G100" i="1"/>
  <c r="G101" i="1"/>
  <c r="G103" i="1"/>
  <c r="G104" i="1"/>
  <c r="G105" i="1"/>
  <c r="G106" i="1"/>
  <c r="G92" i="1"/>
  <c r="G93" i="1"/>
  <c r="G43" i="1"/>
  <c r="G45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13" i="1"/>
  <c r="G15" i="1"/>
  <c r="G16" i="1"/>
  <c r="G17" i="1"/>
  <c r="G18" i="1"/>
  <c r="G19" i="1"/>
  <c r="G20" i="1"/>
  <c r="G21" i="1"/>
  <c r="G22" i="1"/>
  <c r="G23" i="1"/>
  <c r="G24" i="1"/>
  <c r="G25" i="1"/>
  <c r="G12" i="1"/>
  <c r="G30" i="1"/>
  <c r="G42" i="1"/>
  <c r="G90" i="1"/>
  <c r="G95" i="1"/>
  <c r="G110" i="1"/>
  <c r="G118" i="1"/>
  <c r="G122" i="1"/>
  <c r="F117" i="1"/>
  <c r="F9" i="1" s="1"/>
  <c r="E117" i="1"/>
  <c r="E9" i="1" s="1"/>
  <c r="G117" i="1" l="1"/>
  <c r="G119" i="1"/>
  <c r="G89" i="1" l="1"/>
  <c r="G41" i="1" l="1"/>
  <c r="G11" i="1"/>
  <c r="G94" i="1"/>
  <c r="G29" i="1"/>
  <c r="G9" i="1" l="1"/>
  <c r="G10" i="1"/>
</calcChain>
</file>

<file path=xl/sharedStrings.xml><?xml version="1.0" encoding="utf-8"?>
<sst xmlns="http://schemas.openxmlformats.org/spreadsheetml/2006/main" count="397" uniqueCount="230">
  <si>
    <t>Wyszczególnienie</t>
  </si>
  <si>
    <t>Plan po zmianach</t>
  </si>
  <si>
    <t>Wskaźnik realizacji</t>
  </si>
  <si>
    <t>Dz.</t>
  </si>
  <si>
    <t>DOCHODY OGÓŁEM (A+B+C+D+E+F)</t>
  </si>
  <si>
    <t>1. Podatki i opłaty</t>
  </si>
  <si>
    <t>udziały we wpływach z podatku dochodowego od osób fizycznych</t>
  </si>
  <si>
    <t>756</t>
  </si>
  <si>
    <t>001</t>
  </si>
  <si>
    <t xml:space="preserve">udziały we wpływach z podatku dochodowego od osób prawnych i jednostek organizacyjnych </t>
  </si>
  <si>
    <t>002</t>
  </si>
  <si>
    <t>podatek od nieruchomości</t>
  </si>
  <si>
    <t>032</t>
  </si>
  <si>
    <t>031</t>
  </si>
  <si>
    <t>podatek rolny</t>
  </si>
  <si>
    <t>033</t>
  </si>
  <si>
    <t>podatek leśny</t>
  </si>
  <si>
    <t>034</t>
  </si>
  <si>
    <t>podatek od śr. transportowych</t>
  </si>
  <si>
    <t>035</t>
  </si>
  <si>
    <t>wpływy z podatku od działalności gospodarczej</t>
  </si>
  <si>
    <t>036</t>
  </si>
  <si>
    <t>podatek od spadków i darowizn</t>
  </si>
  <si>
    <t>037</t>
  </si>
  <si>
    <t>opłata od posiadania psów</t>
  </si>
  <si>
    <t>Wpływy z opłaty produktowej</t>
  </si>
  <si>
    <t>040</t>
  </si>
  <si>
    <t>041</t>
  </si>
  <si>
    <t>wpływy z opłaty skarbowej</t>
  </si>
  <si>
    <t>046</t>
  </si>
  <si>
    <t>wpływy z opłaty eksploatacyjnej</t>
  </si>
  <si>
    <t>wpływy z opłat za zezwolenie na sprzedaż alkoholu</t>
  </si>
  <si>
    <t>048</t>
  </si>
  <si>
    <t>podatek od czynności cywilnoprawnych</t>
  </si>
  <si>
    <t>050</t>
  </si>
  <si>
    <t>wpływy z opłat za gospdarowanie odpadami</t>
  </si>
  <si>
    <t>900</t>
  </si>
  <si>
    <t>049</t>
  </si>
  <si>
    <t>2. Dochody z majątku gminy</t>
  </si>
  <si>
    <t>010</t>
  </si>
  <si>
    <t>075</t>
  </si>
  <si>
    <t>700</t>
  </si>
  <si>
    <t>801</t>
  </si>
  <si>
    <t>047</t>
  </si>
  <si>
    <t>dzierżawa, najem</t>
  </si>
  <si>
    <t>055</t>
  </si>
  <si>
    <t>wieczystego użytkowanie</t>
  </si>
  <si>
    <t>przekształcenie prawa wieczystego użytkowania</t>
  </si>
  <si>
    <t>076</t>
  </si>
  <si>
    <t>077</t>
  </si>
  <si>
    <t>sprzadaż mienia</t>
  </si>
  <si>
    <t>użytkowanie, służebność</t>
  </si>
  <si>
    <t>dzierżawy, najem</t>
  </si>
  <si>
    <t>Załącznik Nr 2</t>
  </si>
  <si>
    <t>3. Pozostałe dochody</t>
  </si>
  <si>
    <t>A. DOCHODY WŁASNE (1+2+3)</t>
  </si>
  <si>
    <t>zajęcie pasa drogowego</t>
  </si>
  <si>
    <t>600</t>
  </si>
  <si>
    <t>069</t>
  </si>
  <si>
    <t>opłata parkingowa</t>
  </si>
  <si>
    <t>wpływy z różnych opłat (ochrona środowiska)</t>
  </si>
  <si>
    <t>097</t>
  </si>
  <si>
    <t>x</t>
  </si>
  <si>
    <t>dochody z mandatów, grzywien</t>
  </si>
  <si>
    <t>754</t>
  </si>
  <si>
    <t>057</t>
  </si>
  <si>
    <t>061</t>
  </si>
  <si>
    <t>wpływy z opłat za wydawanie duplikatów świadectw</t>
  </si>
  <si>
    <t>wpływy z tytułu kosztów egekucyjnych, upomnień</t>
  </si>
  <si>
    <t>064</t>
  </si>
  <si>
    <t>758</t>
  </si>
  <si>
    <t>750</t>
  </si>
  <si>
    <t>083</t>
  </si>
  <si>
    <t>wpływy za posiłki - stołówka szkolna</t>
  </si>
  <si>
    <t>852</t>
  </si>
  <si>
    <t>Domy pomocy społecznej</t>
  </si>
  <si>
    <t>usługi opiekuńcze</t>
  </si>
  <si>
    <t>091</t>
  </si>
  <si>
    <t>odsetki od nieterminowych płatności podatków i opłat</t>
  </si>
  <si>
    <t>092</t>
  </si>
  <si>
    <t xml:space="preserve">odsetki od nieterminowych płatności </t>
  </si>
  <si>
    <t>855</t>
  </si>
  <si>
    <t>094</t>
  </si>
  <si>
    <t>zwroty, rozliczenia z lat ubiegłych</t>
  </si>
  <si>
    <t>095</t>
  </si>
  <si>
    <t>wpływy z tytułu kar i odszkodowań wynikających z umów</t>
  </si>
  <si>
    <t>854</t>
  </si>
  <si>
    <t xml:space="preserve">zwrot z PUP kosztów zatrudnienia pracowników interwencyjnych </t>
  </si>
  <si>
    <t>zwrot z PUP kosztów zatrudnienia pracowników interwencyjnych</t>
  </si>
  <si>
    <t>B. SUBWENCJA OGÓLNA</t>
  </si>
  <si>
    <t>C. DOTACJE CELOWE NA ZADANIA ZLECONE</t>
  </si>
  <si>
    <t>D. DOTACJE CELOWE NA ZADANIA WŁASNE</t>
  </si>
  <si>
    <t>E. DOTACJE CELOWE NA PODSTAWIE POROZUMIEŃ POMIĘDZY J.S.T.</t>
  </si>
  <si>
    <t>01095</t>
  </si>
  <si>
    <t>zwrot akcyzy zawartej w cenie oleju napędowego</t>
  </si>
  <si>
    <t>75011</t>
  </si>
  <si>
    <t>Urzędy Wojewódzkie</t>
  </si>
  <si>
    <t>751</t>
  </si>
  <si>
    <t>75101</t>
  </si>
  <si>
    <t>aktualizacja rejestru wyborców</t>
  </si>
  <si>
    <t>80153</t>
  </si>
  <si>
    <t>85203</t>
  </si>
  <si>
    <t>Ośrodki wsparcia - ŚDS Reszel</t>
  </si>
  <si>
    <t>85213</t>
  </si>
  <si>
    <t>składki na ubezpieczenie zdrowotne opłacane za osoby pobierające niektóre świadczenia z pomocy społecznej, niektóre świadczenia rodzinne oraz za osoby uczestniczące w zajęciach w centrum integracji społecznej</t>
  </si>
  <si>
    <t>85215</t>
  </si>
  <si>
    <t>85219</t>
  </si>
  <si>
    <t>ośrodki pomocy społecznej</t>
  </si>
  <si>
    <t>85502</t>
  </si>
  <si>
    <t>85501</t>
  </si>
  <si>
    <t xml:space="preserve">świadczenie wychowawcze </t>
  </si>
  <si>
    <t>świadczenia rodzinne, świadczenie z funduszu alimentacyjnego oraz składki na ubezpieczenia emerytalne i rentowe z ubezpieczenia społecznego</t>
  </si>
  <si>
    <t>85503</t>
  </si>
  <si>
    <t>Karta Dużej Rodziny</t>
  </si>
  <si>
    <t>80104</t>
  </si>
  <si>
    <t>dotacja – przedszkola</t>
  </si>
  <si>
    <t>85214</t>
  </si>
  <si>
    <t>85216</t>
  </si>
  <si>
    <t>zasiłki stałe</t>
  </si>
  <si>
    <t>85230</t>
  </si>
  <si>
    <t>pomoc w zakresie dożywiania</t>
  </si>
  <si>
    <t>85415</t>
  </si>
  <si>
    <t>Starostwo Powiatowe Kętrzyn (utrzymanie dróg powiatowych)</t>
  </si>
  <si>
    <t>60014</t>
  </si>
  <si>
    <t>236</t>
  </si>
  <si>
    <t xml:space="preserve">dochody gminy związane z realizacją zadań zleconych </t>
  </si>
  <si>
    <t>268</t>
  </si>
  <si>
    <t>rekompensaty utraconych dochodów w podatkach i opłatach</t>
  </si>
  <si>
    <t>75801</t>
  </si>
  <si>
    <t>część oświatowa</t>
  </si>
  <si>
    <t>75807</t>
  </si>
  <si>
    <t xml:space="preserve">część wyrównawcza </t>
  </si>
  <si>
    <t>75831</t>
  </si>
  <si>
    <t xml:space="preserve">część równoważąca </t>
  </si>
  <si>
    <t>zwrot niewykorzystanych środków z wydatków niewygasających</t>
  </si>
  <si>
    <t>668</t>
  </si>
  <si>
    <t>PLAN I WYKONANIE DOCHODÓW W PODZIALE ANALITYCZNYM</t>
  </si>
  <si>
    <t>opłata za udzielenie ślubu poza urzędem</t>
  </si>
  <si>
    <t xml:space="preserve">wpływy z różnych opłat </t>
  </si>
  <si>
    <t>bezpłatne podręczniki, materiały edukacyjne lub materiałów ćwiczeniowych dla uczniów</t>
  </si>
  <si>
    <t>dodatki mieszkaniowe i energetyczne</t>
  </si>
  <si>
    <t>85513</t>
  </si>
  <si>
    <t>składki na ubezpieczenie zdrowotne opłacane za osoby pobierające niektóre świadczenia rodzinne oraz za osoby pobierające zasiłki dla opiekunów</t>
  </si>
  <si>
    <t>F. DOTACJE CELOWE POZOSTAŁE</t>
  </si>
  <si>
    <t>058</t>
  </si>
  <si>
    <t>grzywny i kary od osób prawnych</t>
  </si>
  <si>
    <t>grzywny i kary od osób fizycznych</t>
  </si>
  <si>
    <t>067</t>
  </si>
  <si>
    <t>wpływy z tytułu wyżywienia przedszkolaków</t>
  </si>
  <si>
    <t>087</t>
  </si>
  <si>
    <t>sprzedaż składników majątkowych</t>
  </si>
  <si>
    <t>088</t>
  </si>
  <si>
    <t>opłata prolongacyjna</t>
  </si>
  <si>
    <t>096</t>
  </si>
  <si>
    <t>darowizna na konkurs ekologiczny</t>
  </si>
  <si>
    <t>różne dochody - rozliczenia VAT</t>
  </si>
  <si>
    <t>wpływy z różnych dochodów</t>
  </si>
  <si>
    <t xml:space="preserve">Wykonanie </t>
  </si>
  <si>
    <t>75056</t>
  </si>
  <si>
    <t>spis ludności</t>
  </si>
  <si>
    <t>rozdz./§</t>
  </si>
  <si>
    <t>80195</t>
  </si>
  <si>
    <t>75816</t>
  </si>
  <si>
    <t>851</t>
  </si>
  <si>
    <t>85195</t>
  </si>
  <si>
    <t xml:space="preserve">transport osób mających trudność w samodzielnym dotarciu do punktów szczepień przeciwko SARS-CoV-2 </t>
  </si>
  <si>
    <t>prowadzenie telefonicznego punktu informacyjnego w sprawie organizacji transportu do punktów szczepień  przeciwko wirusowi SARS-CoV-2 i stanowisko gminnego koordynatora ds. szczepień</t>
  </si>
  <si>
    <t>dopłata do czynszów dla najemców, którzy utracili dochody w wyniku epidemii COVID-19</t>
  </si>
  <si>
    <t>opłata retencyjna</t>
  </si>
  <si>
    <t>wpływy z innych lokalnych opłat</t>
  </si>
  <si>
    <t>Pomoc materialna dla uczniów                      o charakterze socjalnym</t>
  </si>
  <si>
    <t>Zasiłki okresowe, celowe i pomoc                   w naturze oraz składki na ubezpieczenia emerytalne i rentowe</t>
  </si>
  <si>
    <t>na dzień 31 grudnia 2021 roku</t>
  </si>
  <si>
    <t>0270</t>
  </si>
  <si>
    <t>wpływy z części opłaty za zezwolenie na sprzedaż napojów alkoholowych w obrocie hurtowym</t>
  </si>
  <si>
    <t>sporządzenie kopii dokumentów</t>
  </si>
  <si>
    <t>0870</t>
  </si>
  <si>
    <t>kapitalizacja odsetek bankowych na rachunku gospodarki odpadami</t>
  </si>
  <si>
    <t>świadczenie społeczne dla opiekuna prawnego</t>
  </si>
  <si>
    <t>75814</t>
  </si>
  <si>
    <t>zwrot części wydatków wykonanych z funduszy sołeckich w 2020 roku</t>
  </si>
  <si>
    <t>80101</t>
  </si>
  <si>
    <t>75802</t>
  </si>
  <si>
    <t>uzupełnienie subwencji ogólnej dla j.s.t.</t>
  </si>
  <si>
    <t>Reszel, dnia 28 marca 2022 rok</t>
  </si>
  <si>
    <t>"Laboratoria przyszłości" - zadanie realizowane w ramach środków Funduszu Przeciwdziałania COVID-19</t>
  </si>
  <si>
    <t>75412</t>
  </si>
  <si>
    <t>projekt pn. „Akademia talentów" realizowany w ramach Regionalnego Programu Operacyjnego Województwa Warmińsko-Mazurskiego na lata 2014-2020, Oś priorytetowa RPWM.02.00.00 Kadry dla gospodarki, Działanie: RPWM.02.02.00 Podniesienie jakości oferty edukacyjnej ukierunkowanej na rozwój kompetencji kluczowych uczniów, Poddziałanie RPWM.02.02.01 Podniesienie jakości oferty edukacyjnej ukierunkowanej na rozwój kompetencji kluczowych uczniów  - projekty konkursowe, Priorytet inwestycyjny: 10i -ograniczenie i zapobieganie przedwczesnemu kończeniu nauki szkolnej oraz zapewnienie równego dostępu dod dobrej jakości wczesnej edukacji elementarnej oraz kształcenia podstawowego, gimnazjalnego i ponadgimnazjalnego, z uwzględnieniem formalnych, nieformalnych i pozaformalnych ścieżek kształcenia umożliwiających ponowne podjęcie kształcenia i szkolenia</t>
  </si>
  <si>
    <t>projekt pn. „Termomodernizacja budynku Zespołu Szkolno- Przedszkolnego przy ul. Marii Konopnickiej 2 w Reszlu" zadanie realizowane w ramach Regionalnego Programu Operacyjnego Województwa Warmińsko-Mazurskiego na lata 2014-2020, Oś priorytetowa: Efektywność energetyczna RPWM.04.00.00, Priorytet Inwestycyjny: Wspieranie efektywności energetycznej, inteligentnego zarządzania energią i wykorzystywania odnawialnych źródeł energii w infrastrukturze publicznej, w tym w budynkach publicznych i w sektorze mieszkaniowym, Działanie: RPWM.04.03.00 Kompleksowa modernizacja energetyczna budynków, Poddziałanie: RPWM.04.03.01 Efektywność energetyczna w budynkach publicznych</t>
  </si>
  <si>
    <t>budowa sieci kanalizacji deszczowej w obszarze ul. Warmińskiej, Krasickiego, Kolejowej, Chrobrego     i Jagiełły. Zadanie realizowane w ramach Rządowego Funduszu Inwestycji Lokalnych, Fundusz Przeciwdziałania COVID-19 dla gmin i powiatów</t>
  </si>
  <si>
    <t>przebudowa i rozbudowa o część świetlicy wiejskiej budynku remizy OSP wraz z infrastrukturą na działce nr 98 obręb Pilec, gmina Reszel. Zadanie realizowane w ramach środków dla gmin z przeznaczeniem na inwestycje i zakupy inwestycyjne realizowane w miejscowościach, w których funkcjonowały zlikwidowane państwowe przedsiębiorstwa gospodarki rolnej</t>
  </si>
  <si>
    <r>
      <rPr>
        <sz val="9"/>
        <color theme="1"/>
        <rFont val="Bookman Old Style"/>
        <family val="1"/>
        <charset val="238"/>
      </rPr>
      <t>Rządowy program „Aktywna tablica”</t>
    </r>
    <r>
      <rPr>
        <u/>
        <sz val="9"/>
        <color rgb="FFFF0000"/>
        <rFont val="Bookman Old Style"/>
        <family val="1"/>
        <charset val="238"/>
      </rPr>
      <t xml:space="preserve"> </t>
    </r>
  </si>
  <si>
    <t>90005</t>
  </si>
  <si>
    <t>85504</t>
  </si>
  <si>
    <t>zakup hydraulicznego zestawu ratowniczego z osprzętem dla jednostki OSP w Pilcu - Fundusz Sprawiedliwości</t>
  </si>
  <si>
    <t>programu „Czyste powietrze” - Wojewódzki Fundusz Ochrony Środowiska i Gospodarki Wodnej
w Olsztynie</t>
  </si>
  <si>
    <t>promocja szczepień w ramach realizacji Narodowego Programu Szczepień przeciw COVID-19</t>
  </si>
  <si>
    <t xml:space="preserve">program asystent rodziny </t>
  </si>
  <si>
    <t xml:space="preserve">Wyszczególnienie </t>
  </si>
  <si>
    <t>ulg (umorzeń)</t>
  </si>
  <si>
    <t xml:space="preserve">skutki </t>
  </si>
  <si>
    <t>rozłożenia na raty</t>
  </si>
  <si>
    <t>obniżenia górnych stawek podatku przez RM</t>
  </si>
  <si>
    <t xml:space="preserve">skutki ustawowego obniżenia górnych stawek podatków </t>
  </si>
  <si>
    <t>wskaźnik realizacji (kol.4/(kol.2+kol.3))</t>
  </si>
  <si>
    <t>Załącznik Nr 2a</t>
  </si>
  <si>
    <r>
      <t xml:space="preserve">udziały w podatku dochodowym od osób fizycznych (rozdz. 75621 </t>
    </r>
    <r>
      <rPr>
        <sz val="8"/>
        <color theme="1"/>
        <rFont val="Calibri"/>
        <family val="2"/>
        <charset val="238"/>
      </rPr>
      <t xml:space="preserve">§ </t>
    </r>
    <r>
      <rPr>
        <sz val="8"/>
        <color theme="1"/>
        <rFont val="Bookman Old Style"/>
        <family val="1"/>
        <charset val="238"/>
      </rPr>
      <t>001)</t>
    </r>
  </si>
  <si>
    <t>udziały w podatku dochodowym od osób prawnych i jednostek organizacyjnych nie posiadających osobowości prawnej  (rozdz. 75621 § 002)</t>
  </si>
  <si>
    <t xml:space="preserve">podatek od nieruchomości od osób prawnych (rozdz. 75615 § 0310) </t>
  </si>
  <si>
    <t xml:space="preserve">podatek od nieruchomości od osób fizycznych (rozdz. 75616 § 0310) </t>
  </si>
  <si>
    <t xml:space="preserve">podatek rolny od osób prawnych (rozdz. 75615 § 0320) </t>
  </si>
  <si>
    <t xml:space="preserve">podatek leśny od osób prawnych (rozdz. 75615 § 0330) </t>
  </si>
  <si>
    <t xml:space="preserve">podatek leśny od osób fizycznych (rozdz. 75616 § 0330) </t>
  </si>
  <si>
    <t xml:space="preserve">podatek rolny od osób fizycznych (rozdz. 75616 § 0320) </t>
  </si>
  <si>
    <t xml:space="preserve">podatek od środków transportu od osób prawnych (rozdz. 75615  § 0340) </t>
  </si>
  <si>
    <t xml:space="preserve">podatek od środków transportu od osób fizycznych (rozdz. 75616  § 0340) </t>
  </si>
  <si>
    <t xml:space="preserve">opłata od posiadania psów (rozdz. 75616  § 0370) </t>
  </si>
  <si>
    <t xml:space="preserve">trwały zarząd, użytkowanie i służebność (rozdz. 70005            § 0470) </t>
  </si>
  <si>
    <t xml:space="preserve">wieczyste użytkowanie (rozdz. 70005  § 0550) </t>
  </si>
  <si>
    <t xml:space="preserve">opłata za gospodarowanie odpadami (rozdz. 90002 § 0490) </t>
  </si>
  <si>
    <t>Wykonanie              w 2021 r.</t>
  </si>
  <si>
    <t>Saldo                      na początek 2021 r.</t>
  </si>
  <si>
    <t>Przypis                    na 2021 r.</t>
  </si>
  <si>
    <t>należności              na 31.12.2021</t>
  </si>
  <si>
    <t>nadpłata                         na 31.12.2021 r.</t>
  </si>
  <si>
    <t xml:space="preserve">czynsz za dzierżawę i najem majątku gminy (70005 § 0750) </t>
  </si>
  <si>
    <t>Prowizje przekazane w miesiącu                I 2021 r.</t>
  </si>
  <si>
    <r>
      <t xml:space="preserve">sprzedaż nieruchomości gminy (rozdz. 01010 </t>
    </r>
    <r>
      <rPr>
        <sz val="8"/>
        <color theme="1"/>
        <rFont val="Calibri"/>
        <family val="2"/>
        <charset val="238"/>
      </rPr>
      <t>§</t>
    </r>
    <r>
      <rPr>
        <sz val="8"/>
        <color theme="1"/>
        <rFont val="Bookman Old Style"/>
        <family val="1"/>
        <charset val="238"/>
      </rPr>
      <t xml:space="preserve"> 0770, rozdz. 70005 § 0770) </t>
    </r>
  </si>
  <si>
    <t>Reszel, dnnia 28 marca 2022 rok</t>
  </si>
  <si>
    <t>Stopień realizacji ważniejszych dochodów na dzień 31 grudnia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</si>
</sst>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7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u/>
      <sz val="9"/>
      <color rgb="FFFF000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9"/>
      <color theme="1"/>
      <name val="Calibri"/>
      <family val="2"/>
      <scheme val="minor"/>
    </font>
    <font>
      <sz val="8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6"/>
      <color theme="1"/>
      <name val="Bookman Old Style"/>
      <family val="1"/>
      <charset val="238"/>
    </font>
    <font>
      <sz val="8"/>
      <color theme="1"/>
      <name val="Calibri"/>
      <family val="2"/>
      <charset val="238"/>
    </font>
    <font>
      <i/>
      <sz val="8"/>
      <color rgb="FFFF0000"/>
      <name val="Bookman Old Style"/>
      <family val="1"/>
      <charset val="238"/>
    </font>
    <font>
      <sz val="8"/>
      <color rgb="FFFF000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4" fontId="1" fillId="3" borderId="6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4" fontId="10" fillId="0" borderId="1" xfId="0" applyNumberFormat="1" applyFont="1" applyBorder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33"/>
  <sheetViews>
    <sheetView topLeftCell="B1" zoomScaleNormal="100" workbookViewId="0">
      <selection activeCell="F2" sqref="F2:G2"/>
    </sheetView>
  </sheetViews>
  <sheetFormatPr defaultRowHeight="14.4" x14ac:dyDescent="0.3"/>
  <cols>
    <col min="1" max="1" width="2.6640625" customWidth="1"/>
    <col min="2" max="2" width="4.88671875" customWidth="1"/>
    <col min="3" max="3" width="7.88671875" customWidth="1"/>
    <col min="4" max="4" width="34.5546875" customWidth="1"/>
    <col min="5" max="5" width="18.109375" customWidth="1"/>
    <col min="6" max="6" width="14.5546875" customWidth="1"/>
    <col min="7" max="7" width="9.33203125" customWidth="1"/>
    <col min="10" max="10" width="17.21875" customWidth="1"/>
    <col min="11" max="11" width="14.33203125" customWidth="1"/>
  </cols>
  <sheetData>
    <row r="2" spans="1:22" x14ac:dyDescent="0.3">
      <c r="F2" s="67" t="s">
        <v>53</v>
      </c>
      <c r="G2" s="67"/>
    </row>
    <row r="4" spans="1:22" x14ac:dyDescent="0.3">
      <c r="B4" s="68" t="s">
        <v>136</v>
      </c>
      <c r="C4" s="68"/>
      <c r="D4" s="68"/>
      <c r="E4" s="68"/>
      <c r="F4" s="68"/>
      <c r="G4" s="68"/>
      <c r="H4" s="4"/>
      <c r="I4" s="4"/>
      <c r="J4" s="4"/>
      <c r="K4" s="4"/>
      <c r="L4" s="4"/>
      <c r="M4" s="4"/>
      <c r="N4" s="4"/>
      <c r="O4" s="4"/>
    </row>
    <row r="5" spans="1:22" x14ac:dyDescent="0.3">
      <c r="B5" s="68" t="s">
        <v>172</v>
      </c>
      <c r="C5" s="68"/>
      <c r="D5" s="68"/>
      <c r="E5" s="68"/>
      <c r="F5" s="68"/>
      <c r="G5" s="68"/>
      <c r="H5" s="4"/>
      <c r="I5" s="4"/>
      <c r="J5" s="4"/>
      <c r="K5" s="4"/>
      <c r="L5" s="4"/>
      <c r="M5" s="4"/>
      <c r="N5" s="4"/>
      <c r="O5" s="4"/>
    </row>
    <row r="6" spans="1:2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4" x14ac:dyDescent="0.3">
      <c r="A7" s="1"/>
      <c r="B7" s="22" t="s">
        <v>3</v>
      </c>
      <c r="C7" s="22" t="s">
        <v>160</v>
      </c>
      <c r="D7" s="22" t="s">
        <v>0</v>
      </c>
      <c r="E7" s="22" t="s">
        <v>1</v>
      </c>
      <c r="F7" s="23" t="s">
        <v>157</v>
      </c>
      <c r="G7" s="23" t="s">
        <v>2</v>
      </c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</row>
    <row r="8" spans="1:22" ht="12.75" customHeight="1" x14ac:dyDescent="0.3">
      <c r="A8" s="1"/>
      <c r="B8" s="24">
        <v>1</v>
      </c>
      <c r="C8" s="24">
        <v>2</v>
      </c>
      <c r="D8" s="24">
        <v>3</v>
      </c>
      <c r="E8" s="24">
        <v>4</v>
      </c>
      <c r="F8" s="24">
        <v>5</v>
      </c>
      <c r="G8" s="24">
        <v>6</v>
      </c>
      <c r="H8" s="2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</row>
    <row r="9" spans="1:22" x14ac:dyDescent="0.3">
      <c r="A9" s="1"/>
      <c r="B9" s="64" t="s">
        <v>4</v>
      </c>
      <c r="C9" s="65"/>
      <c r="D9" s="66"/>
      <c r="E9" s="25">
        <f>E10+E89+E94+E107+E117+E119</f>
        <v>42573457.689999998</v>
      </c>
      <c r="F9" s="25">
        <f>F10+F89+F94+F107+F117+F119</f>
        <v>43497657.75</v>
      </c>
      <c r="G9" s="26">
        <f>F9/E9*100</f>
        <v>102.17083626782113</v>
      </c>
      <c r="H9" s="2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</row>
    <row r="10" spans="1:22" x14ac:dyDescent="0.3">
      <c r="A10" s="1"/>
      <c r="B10" s="64" t="s">
        <v>55</v>
      </c>
      <c r="C10" s="65"/>
      <c r="D10" s="66"/>
      <c r="E10" s="25">
        <f>E11+E29+E41</f>
        <v>14485167.229999999</v>
      </c>
      <c r="F10" s="25">
        <f>F11+F29+F41</f>
        <v>15374610.719999999</v>
      </c>
      <c r="G10" s="26">
        <f t="shared" ref="G10:G85" si="0">F10/E10*100</f>
        <v>106.14037432828451</v>
      </c>
      <c r="H10" s="2"/>
      <c r="I10" s="2"/>
      <c r="J10" s="21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</row>
    <row r="11" spans="1:22" x14ac:dyDescent="0.3">
      <c r="A11" s="1"/>
      <c r="B11" s="64" t="s">
        <v>5</v>
      </c>
      <c r="C11" s="65"/>
      <c r="D11" s="66"/>
      <c r="E11" s="25">
        <f>SUM(E12:E28)</f>
        <v>11370987.129999999</v>
      </c>
      <c r="F11" s="25">
        <f>SUM(F12:F28)</f>
        <v>11857727.569999998</v>
      </c>
      <c r="G11" s="26">
        <f t="shared" si="0"/>
        <v>104.28054692556844</v>
      </c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</row>
    <row r="12" spans="1:22" ht="24.6" x14ac:dyDescent="0.3">
      <c r="A12" s="1"/>
      <c r="B12" s="5" t="s">
        <v>7</v>
      </c>
      <c r="C12" s="5" t="s">
        <v>8</v>
      </c>
      <c r="D12" s="6" t="s">
        <v>6</v>
      </c>
      <c r="E12" s="7">
        <v>4082743</v>
      </c>
      <c r="F12" s="7">
        <v>4419293</v>
      </c>
      <c r="G12" s="27">
        <f t="shared" si="0"/>
        <v>108.24323255223266</v>
      </c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</row>
    <row r="13" spans="1:22" ht="36.6" x14ac:dyDescent="0.3">
      <c r="A13" s="1"/>
      <c r="B13" s="5" t="s">
        <v>7</v>
      </c>
      <c r="C13" s="5" t="s">
        <v>10</v>
      </c>
      <c r="D13" s="3" t="s">
        <v>9</v>
      </c>
      <c r="E13" s="7">
        <v>95000</v>
      </c>
      <c r="F13" s="7">
        <v>83909.88</v>
      </c>
      <c r="G13" s="27">
        <f t="shared" si="0"/>
        <v>88.326189473684209</v>
      </c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</row>
    <row r="14" spans="1:22" ht="36" x14ac:dyDescent="0.3">
      <c r="A14" s="1"/>
      <c r="B14" s="5" t="s">
        <v>7</v>
      </c>
      <c r="C14" s="5" t="s">
        <v>173</v>
      </c>
      <c r="D14" s="15" t="s">
        <v>174</v>
      </c>
      <c r="E14" s="7">
        <v>15100.86</v>
      </c>
      <c r="F14" s="7">
        <v>15100.86</v>
      </c>
      <c r="G14" s="27">
        <f t="shared" ref="G14" si="1">F14/E14*100</f>
        <v>100</v>
      </c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</row>
    <row r="15" spans="1:22" x14ac:dyDescent="0.3">
      <c r="A15" s="1"/>
      <c r="B15" s="5" t="s">
        <v>7</v>
      </c>
      <c r="C15" s="5" t="s">
        <v>13</v>
      </c>
      <c r="D15" s="19" t="s">
        <v>11</v>
      </c>
      <c r="E15" s="7">
        <v>3256187.27</v>
      </c>
      <c r="F15" s="7">
        <v>3179192.53</v>
      </c>
      <c r="G15" s="27">
        <f t="shared" si="0"/>
        <v>97.635432681978386</v>
      </c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</row>
    <row r="16" spans="1:22" x14ac:dyDescent="0.3">
      <c r="A16" s="1"/>
      <c r="B16" s="5" t="s">
        <v>7</v>
      </c>
      <c r="C16" s="5" t="s">
        <v>12</v>
      </c>
      <c r="D16" s="1" t="s">
        <v>14</v>
      </c>
      <c r="E16" s="7">
        <v>1509536</v>
      </c>
      <c r="F16" s="7">
        <v>1518993.7</v>
      </c>
      <c r="G16" s="27">
        <f t="shared" si="0"/>
        <v>100.62653027155363</v>
      </c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</row>
    <row r="17" spans="1:22" x14ac:dyDescent="0.3">
      <c r="A17" s="1"/>
      <c r="B17" s="5" t="s">
        <v>7</v>
      </c>
      <c r="C17" s="5" t="s">
        <v>15</v>
      </c>
      <c r="D17" s="19" t="s">
        <v>16</v>
      </c>
      <c r="E17" s="7">
        <v>89875</v>
      </c>
      <c r="F17" s="7">
        <v>90339.41</v>
      </c>
      <c r="G17" s="27">
        <f t="shared" si="0"/>
        <v>100.5167287899861</v>
      </c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</row>
    <row r="18" spans="1:22" x14ac:dyDescent="0.3">
      <c r="A18" s="1"/>
      <c r="B18" s="5" t="s">
        <v>7</v>
      </c>
      <c r="C18" s="5" t="s">
        <v>17</v>
      </c>
      <c r="D18" s="19" t="s">
        <v>18</v>
      </c>
      <c r="E18" s="7">
        <v>54469</v>
      </c>
      <c r="F18" s="7">
        <v>65183.8</v>
      </c>
      <c r="G18" s="27">
        <f t="shared" si="0"/>
        <v>119.67137270741155</v>
      </c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</row>
    <row r="19" spans="1:22" ht="24.6" x14ac:dyDescent="0.3">
      <c r="A19" s="1"/>
      <c r="B19" s="5" t="s">
        <v>7</v>
      </c>
      <c r="C19" s="5" t="s">
        <v>19</v>
      </c>
      <c r="D19" s="6" t="s">
        <v>20</v>
      </c>
      <c r="E19" s="7">
        <v>6236</v>
      </c>
      <c r="F19" s="7">
        <v>8185.94</v>
      </c>
      <c r="G19" s="27">
        <f t="shared" si="0"/>
        <v>131.26908274534958</v>
      </c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</row>
    <row r="20" spans="1:22" ht="20.399999999999999" customHeight="1" x14ac:dyDescent="0.3">
      <c r="A20" s="1"/>
      <c r="B20" s="5" t="s">
        <v>7</v>
      </c>
      <c r="C20" s="5" t="s">
        <v>21</v>
      </c>
      <c r="D20" s="15" t="s">
        <v>22</v>
      </c>
      <c r="E20" s="7">
        <v>28358</v>
      </c>
      <c r="F20" s="7">
        <v>40181</v>
      </c>
      <c r="G20" s="27">
        <f t="shared" si="0"/>
        <v>141.69193878270681</v>
      </c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</row>
    <row r="21" spans="1:22" x14ac:dyDescent="0.3">
      <c r="A21" s="1"/>
      <c r="B21" s="5" t="s">
        <v>7</v>
      </c>
      <c r="C21" s="5" t="s">
        <v>23</v>
      </c>
      <c r="D21" s="19" t="s">
        <v>24</v>
      </c>
      <c r="E21" s="7">
        <v>9840</v>
      </c>
      <c r="F21" s="7">
        <v>9126.48</v>
      </c>
      <c r="G21" s="27">
        <f t="shared" si="0"/>
        <v>92.748780487804865</v>
      </c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</row>
    <row r="22" spans="1:22" x14ac:dyDescent="0.3">
      <c r="A22" s="1"/>
      <c r="B22" s="5" t="s">
        <v>7</v>
      </c>
      <c r="C22" s="5" t="s">
        <v>27</v>
      </c>
      <c r="D22" s="19" t="s">
        <v>28</v>
      </c>
      <c r="E22" s="7">
        <v>35000</v>
      </c>
      <c r="F22" s="7">
        <v>53742.3</v>
      </c>
      <c r="G22" s="27">
        <f t="shared" si="0"/>
        <v>153.54942857142856</v>
      </c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1"/>
      <c r="B23" s="5" t="s">
        <v>7</v>
      </c>
      <c r="C23" s="5" t="s">
        <v>29</v>
      </c>
      <c r="D23" s="1" t="s">
        <v>30</v>
      </c>
      <c r="E23" s="7">
        <v>80000</v>
      </c>
      <c r="F23" s="7">
        <v>51681.599999999999</v>
      </c>
      <c r="G23" s="27">
        <f t="shared" si="0"/>
        <v>64.60199999999999</v>
      </c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</row>
    <row r="24" spans="1:22" ht="24.6" x14ac:dyDescent="0.3">
      <c r="A24" s="1"/>
      <c r="B24" s="5" t="s">
        <v>7</v>
      </c>
      <c r="C24" s="5" t="s">
        <v>32</v>
      </c>
      <c r="D24" s="6" t="s">
        <v>31</v>
      </c>
      <c r="E24" s="7">
        <v>100800</v>
      </c>
      <c r="F24" s="7">
        <v>150527.92000000001</v>
      </c>
      <c r="G24" s="27">
        <f t="shared" si="0"/>
        <v>149.33325396825398</v>
      </c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</row>
    <row r="25" spans="1:22" ht="25.2" customHeight="1" x14ac:dyDescent="0.3">
      <c r="A25" s="1"/>
      <c r="B25" s="5" t="s">
        <v>7</v>
      </c>
      <c r="C25" s="5" t="s">
        <v>34</v>
      </c>
      <c r="D25" s="14" t="s">
        <v>33</v>
      </c>
      <c r="E25" s="7">
        <v>175100</v>
      </c>
      <c r="F25" s="7">
        <v>324251.52000000002</v>
      </c>
      <c r="G25" s="27">
        <f t="shared" si="0"/>
        <v>185.1807652769846</v>
      </c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</row>
    <row r="26" spans="1:22" x14ac:dyDescent="0.3">
      <c r="A26" s="1"/>
      <c r="B26" s="5" t="s">
        <v>36</v>
      </c>
      <c r="C26" s="5" t="s">
        <v>26</v>
      </c>
      <c r="D26" s="6" t="s">
        <v>25</v>
      </c>
      <c r="E26" s="7">
        <v>100</v>
      </c>
      <c r="F26" s="7">
        <v>0.25</v>
      </c>
      <c r="G26" s="27">
        <f t="shared" si="0"/>
        <v>0.25</v>
      </c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</row>
    <row r="27" spans="1:22" x14ac:dyDescent="0.3">
      <c r="A27" s="1"/>
      <c r="B27" s="5" t="s">
        <v>36</v>
      </c>
      <c r="C27" s="5" t="s">
        <v>37</v>
      </c>
      <c r="D27" s="6" t="s">
        <v>168</v>
      </c>
      <c r="E27" s="7">
        <v>94</v>
      </c>
      <c r="F27" s="7">
        <v>94.2</v>
      </c>
      <c r="G27" s="27">
        <f t="shared" si="0"/>
        <v>100.21276595744682</v>
      </c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</row>
    <row r="28" spans="1:22" ht="27.75" customHeight="1" x14ac:dyDescent="0.3">
      <c r="A28" s="1"/>
      <c r="B28" s="5" t="s">
        <v>36</v>
      </c>
      <c r="C28" s="5" t="s">
        <v>37</v>
      </c>
      <c r="D28" s="16" t="s">
        <v>35</v>
      </c>
      <c r="E28" s="7">
        <v>1832548</v>
      </c>
      <c r="F28" s="7">
        <v>1847923.18</v>
      </c>
      <c r="G28" s="27">
        <f t="shared" si="0"/>
        <v>100.83900558129993</v>
      </c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</row>
    <row r="29" spans="1:22" x14ac:dyDescent="0.3">
      <c r="A29" s="1"/>
      <c r="B29" s="64" t="s">
        <v>38</v>
      </c>
      <c r="C29" s="65"/>
      <c r="D29" s="66"/>
      <c r="E29" s="25">
        <f>SUM(E30:E40)</f>
        <v>1663899</v>
      </c>
      <c r="F29" s="25">
        <f>SUM(F30:F40)</f>
        <v>2136426.6500000004</v>
      </c>
      <c r="G29" s="26">
        <f t="shared" si="0"/>
        <v>128.39881807729918</v>
      </c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</row>
    <row r="30" spans="1:22" x14ac:dyDescent="0.3">
      <c r="A30" s="1"/>
      <c r="B30" s="5" t="s">
        <v>39</v>
      </c>
      <c r="C30" s="5" t="s">
        <v>40</v>
      </c>
      <c r="D30" s="19" t="s">
        <v>44</v>
      </c>
      <c r="E30" s="7">
        <v>5900</v>
      </c>
      <c r="F30" s="7">
        <v>11894.09</v>
      </c>
      <c r="G30" s="27">
        <f t="shared" si="0"/>
        <v>201.59474576271185</v>
      </c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</row>
    <row r="31" spans="1:22" x14ac:dyDescent="0.3">
      <c r="A31" s="1"/>
      <c r="B31" s="5" t="s">
        <v>39</v>
      </c>
      <c r="C31" s="5" t="s">
        <v>49</v>
      </c>
      <c r="D31" s="1" t="s">
        <v>50</v>
      </c>
      <c r="E31" s="7">
        <v>230000</v>
      </c>
      <c r="F31" s="7">
        <v>727138.4</v>
      </c>
      <c r="G31" s="27">
        <f t="shared" si="0"/>
        <v>316.14713043478264</v>
      </c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</row>
    <row r="32" spans="1:22" x14ac:dyDescent="0.3">
      <c r="A32" s="1"/>
      <c r="B32" s="5" t="s">
        <v>41</v>
      </c>
      <c r="C32" s="5" t="s">
        <v>43</v>
      </c>
      <c r="D32" s="19" t="s">
        <v>51</v>
      </c>
      <c r="E32" s="7">
        <v>6000</v>
      </c>
      <c r="F32" s="7">
        <v>15712.87</v>
      </c>
      <c r="G32" s="27">
        <f t="shared" si="0"/>
        <v>261.88116666666667</v>
      </c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</row>
    <row r="33" spans="1:22" x14ac:dyDescent="0.3">
      <c r="A33" s="1"/>
      <c r="B33" s="5" t="s">
        <v>41</v>
      </c>
      <c r="C33" s="5" t="s">
        <v>37</v>
      </c>
      <c r="D33" s="19" t="s">
        <v>169</v>
      </c>
      <c r="E33" s="7">
        <v>12000</v>
      </c>
      <c r="F33" s="7">
        <v>0</v>
      </c>
      <c r="G33" s="27">
        <f t="shared" si="0"/>
        <v>0</v>
      </c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</row>
    <row r="34" spans="1:22" x14ac:dyDescent="0.3">
      <c r="A34" s="1"/>
      <c r="B34" s="5" t="s">
        <v>41</v>
      </c>
      <c r="C34" s="5" t="s">
        <v>45</v>
      </c>
      <c r="D34" s="1" t="s">
        <v>46</v>
      </c>
      <c r="E34" s="7">
        <v>30500</v>
      </c>
      <c r="F34" s="7">
        <v>37946.01</v>
      </c>
      <c r="G34" s="27">
        <f t="shared" si="0"/>
        <v>124.4131475409836</v>
      </c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</row>
    <row r="35" spans="1:22" x14ac:dyDescent="0.3">
      <c r="A35" s="1"/>
      <c r="B35" s="5" t="s">
        <v>41</v>
      </c>
      <c r="C35" s="5" t="s">
        <v>40</v>
      </c>
      <c r="D35" s="19" t="s">
        <v>44</v>
      </c>
      <c r="E35" s="7">
        <v>487047</v>
      </c>
      <c r="F35" s="7">
        <v>538184.15</v>
      </c>
      <c r="G35" s="27">
        <f t="shared" si="0"/>
        <v>110.49942818660212</v>
      </c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</row>
    <row r="36" spans="1:22" ht="24" x14ac:dyDescent="0.3">
      <c r="A36" s="1"/>
      <c r="B36" s="5" t="s">
        <v>41</v>
      </c>
      <c r="C36" s="5" t="s">
        <v>48</v>
      </c>
      <c r="D36" s="16" t="s">
        <v>47</v>
      </c>
      <c r="E36" s="7">
        <v>5000</v>
      </c>
      <c r="F36" s="7">
        <v>3640.64</v>
      </c>
      <c r="G36" s="27">
        <f t="shared" si="0"/>
        <v>72.812799999999996</v>
      </c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</row>
    <row r="37" spans="1:22" x14ac:dyDescent="0.3">
      <c r="A37" s="1"/>
      <c r="B37" s="5" t="s">
        <v>41</v>
      </c>
      <c r="C37" s="5" t="s">
        <v>49</v>
      </c>
      <c r="D37" s="16" t="s">
        <v>50</v>
      </c>
      <c r="E37" s="7">
        <v>881100</v>
      </c>
      <c r="F37" s="7">
        <v>771605.75</v>
      </c>
      <c r="G37" s="27">
        <f t="shared" si="0"/>
        <v>87.573005334241287</v>
      </c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</row>
    <row r="38" spans="1:22" x14ac:dyDescent="0.3">
      <c r="A38" s="1"/>
      <c r="B38" s="5" t="s">
        <v>7</v>
      </c>
      <c r="C38" s="5" t="s">
        <v>176</v>
      </c>
      <c r="D38" s="16" t="s">
        <v>150</v>
      </c>
      <c r="E38" s="7">
        <v>0</v>
      </c>
      <c r="F38" s="7">
        <v>36</v>
      </c>
      <c r="G38" s="27" t="s">
        <v>62</v>
      </c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</row>
    <row r="39" spans="1:22" x14ac:dyDescent="0.3">
      <c r="A39" s="1"/>
      <c r="B39" s="5" t="s">
        <v>42</v>
      </c>
      <c r="C39" s="5" t="s">
        <v>40</v>
      </c>
      <c r="D39" s="19" t="s">
        <v>52</v>
      </c>
      <c r="E39" s="7">
        <v>4606</v>
      </c>
      <c r="F39" s="7">
        <v>5083.25</v>
      </c>
      <c r="G39" s="27">
        <f t="shared" si="0"/>
        <v>110.36148501953973</v>
      </c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</row>
    <row r="40" spans="1:22" x14ac:dyDescent="0.3">
      <c r="A40" s="1"/>
      <c r="B40" s="10" t="s">
        <v>42</v>
      </c>
      <c r="C40" s="5" t="s">
        <v>149</v>
      </c>
      <c r="D40" s="31" t="s">
        <v>150</v>
      </c>
      <c r="E40" s="7">
        <v>1746</v>
      </c>
      <c r="F40" s="7">
        <v>25185.49</v>
      </c>
      <c r="G40" s="27">
        <f t="shared" si="0"/>
        <v>1442.4679266895764</v>
      </c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</row>
    <row r="41" spans="1:22" x14ac:dyDescent="0.3">
      <c r="A41" s="1"/>
      <c r="B41" s="64" t="s">
        <v>54</v>
      </c>
      <c r="C41" s="65"/>
      <c r="D41" s="66"/>
      <c r="E41" s="25">
        <f>SUM(E42:E88)</f>
        <v>1450281.1</v>
      </c>
      <c r="F41" s="25">
        <f>SUM(F42:F88)</f>
        <v>1380456.5</v>
      </c>
      <c r="G41" s="26">
        <f t="shared" si="0"/>
        <v>95.185443704672139</v>
      </c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</row>
    <row r="42" spans="1:22" x14ac:dyDescent="0.3">
      <c r="A42" s="1"/>
      <c r="B42" s="12" t="s">
        <v>57</v>
      </c>
      <c r="C42" s="12" t="s">
        <v>58</v>
      </c>
      <c r="D42" s="14" t="s">
        <v>56</v>
      </c>
      <c r="E42" s="13">
        <v>32000</v>
      </c>
      <c r="F42" s="13">
        <v>63615.79</v>
      </c>
      <c r="G42" s="27">
        <f t="shared" si="0"/>
        <v>198.79934375000002</v>
      </c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</row>
    <row r="43" spans="1:22" x14ac:dyDescent="0.3">
      <c r="A43" s="1"/>
      <c r="B43" s="5" t="s">
        <v>57</v>
      </c>
      <c r="C43" s="5" t="s">
        <v>58</v>
      </c>
      <c r="D43" s="15" t="s">
        <v>59</v>
      </c>
      <c r="E43" s="7">
        <v>15000</v>
      </c>
      <c r="F43" s="7">
        <v>0</v>
      </c>
      <c r="G43" s="27">
        <f t="shared" si="0"/>
        <v>0</v>
      </c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</row>
    <row r="44" spans="1:22" ht="21" customHeight="1" x14ac:dyDescent="0.3">
      <c r="A44" s="1"/>
      <c r="B44" s="5" t="s">
        <v>57</v>
      </c>
      <c r="C44" s="5" t="s">
        <v>79</v>
      </c>
      <c r="D44" s="15" t="s">
        <v>80</v>
      </c>
      <c r="E44" s="7">
        <v>0</v>
      </c>
      <c r="F44" s="7">
        <v>6.28</v>
      </c>
      <c r="G44" s="27" t="s">
        <v>62</v>
      </c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1"/>
      <c r="B45" s="5" t="s">
        <v>41</v>
      </c>
      <c r="C45" s="5" t="s">
        <v>79</v>
      </c>
      <c r="D45" s="15" t="s">
        <v>80</v>
      </c>
      <c r="E45" s="7">
        <v>7000</v>
      </c>
      <c r="F45" s="7">
        <v>7156.89</v>
      </c>
      <c r="G45" s="27">
        <f t="shared" si="0"/>
        <v>102.24128571428572</v>
      </c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1"/>
      <c r="B46" s="5" t="s">
        <v>71</v>
      </c>
      <c r="C46" s="5" t="s">
        <v>72</v>
      </c>
      <c r="D46" s="15" t="s">
        <v>175</v>
      </c>
      <c r="E46" s="7">
        <v>0</v>
      </c>
      <c r="F46" s="7">
        <v>1.6</v>
      </c>
      <c r="G46" s="27" t="s">
        <v>62</v>
      </c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</row>
    <row r="47" spans="1:22" ht="24" x14ac:dyDescent="0.3">
      <c r="A47" s="1"/>
      <c r="B47" s="5" t="s">
        <v>71</v>
      </c>
      <c r="C47" s="5" t="s">
        <v>84</v>
      </c>
      <c r="D47" s="15" t="s">
        <v>85</v>
      </c>
      <c r="E47" s="7">
        <v>4009</v>
      </c>
      <c r="F47" s="7">
        <v>4008.55</v>
      </c>
      <c r="G47" s="27">
        <f t="shared" si="0"/>
        <v>99.988775255674739</v>
      </c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</row>
    <row r="48" spans="1:22" ht="28.5" customHeight="1" x14ac:dyDescent="0.3">
      <c r="A48" s="1"/>
      <c r="B48" s="5" t="s">
        <v>71</v>
      </c>
      <c r="C48" s="5" t="s">
        <v>124</v>
      </c>
      <c r="D48" s="15" t="s">
        <v>125</v>
      </c>
      <c r="E48" s="7">
        <v>10</v>
      </c>
      <c r="F48" s="7">
        <v>13.95</v>
      </c>
      <c r="G48" s="27">
        <f t="shared" si="0"/>
        <v>139.5</v>
      </c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</row>
    <row r="49" spans="1:22" x14ac:dyDescent="0.3">
      <c r="A49" s="1"/>
      <c r="B49" s="5" t="s">
        <v>64</v>
      </c>
      <c r="C49" s="5" t="s">
        <v>65</v>
      </c>
      <c r="D49" s="15" t="s">
        <v>63</v>
      </c>
      <c r="E49" s="7">
        <v>1000</v>
      </c>
      <c r="F49" s="7">
        <v>1000</v>
      </c>
      <c r="G49" s="27">
        <f t="shared" si="0"/>
        <v>100</v>
      </c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</row>
    <row r="50" spans="1:22" ht="24" x14ac:dyDescent="0.3">
      <c r="A50" s="1"/>
      <c r="B50" s="5" t="s">
        <v>64</v>
      </c>
      <c r="C50" s="5" t="s">
        <v>69</v>
      </c>
      <c r="D50" s="15" t="s">
        <v>68</v>
      </c>
      <c r="E50" s="7">
        <v>10</v>
      </c>
      <c r="F50" s="7">
        <v>0</v>
      </c>
      <c r="G50" s="27">
        <f t="shared" si="0"/>
        <v>0</v>
      </c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</row>
    <row r="51" spans="1:22" ht="24" x14ac:dyDescent="0.3">
      <c r="A51" s="1"/>
      <c r="B51" s="5" t="s">
        <v>7</v>
      </c>
      <c r="C51" s="5" t="s">
        <v>69</v>
      </c>
      <c r="D51" s="15" t="s">
        <v>68</v>
      </c>
      <c r="E51" s="7">
        <v>4100</v>
      </c>
      <c r="F51" s="7">
        <v>6568.78</v>
      </c>
      <c r="G51" s="27">
        <f t="shared" si="0"/>
        <v>160.21414634146339</v>
      </c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</row>
    <row r="52" spans="1:22" ht="24" x14ac:dyDescent="0.3">
      <c r="A52" s="1"/>
      <c r="B52" s="5" t="s">
        <v>7</v>
      </c>
      <c r="C52" s="5" t="s">
        <v>58</v>
      </c>
      <c r="D52" s="15" t="s">
        <v>137</v>
      </c>
      <c r="E52" s="7">
        <v>500</v>
      </c>
      <c r="F52" s="7">
        <v>1000</v>
      </c>
      <c r="G52" s="27">
        <f t="shared" si="0"/>
        <v>200</v>
      </c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</row>
    <row r="53" spans="1:22" x14ac:dyDescent="0.3">
      <c r="A53" s="1"/>
      <c r="B53" s="5" t="s">
        <v>7</v>
      </c>
      <c r="C53" s="5" t="s">
        <v>151</v>
      </c>
      <c r="D53" s="15" t="s">
        <v>152</v>
      </c>
      <c r="E53" s="7">
        <v>300</v>
      </c>
      <c r="F53" s="7">
        <v>166</v>
      </c>
      <c r="G53" s="27">
        <f t="shared" si="0"/>
        <v>55.333333333333336</v>
      </c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</row>
    <row r="54" spans="1:22" ht="24" x14ac:dyDescent="0.3">
      <c r="A54" s="1"/>
      <c r="B54" s="5" t="s">
        <v>7</v>
      </c>
      <c r="C54" s="5" t="s">
        <v>77</v>
      </c>
      <c r="D54" s="16" t="s">
        <v>78</v>
      </c>
      <c r="E54" s="7">
        <v>20000</v>
      </c>
      <c r="F54" s="7">
        <v>19399.830000000002</v>
      </c>
      <c r="G54" s="27">
        <f t="shared" si="0"/>
        <v>96.999150000000014</v>
      </c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</row>
    <row r="55" spans="1:22" ht="18.600000000000001" customHeight="1" x14ac:dyDescent="0.3">
      <c r="A55" s="1"/>
      <c r="B55" s="5" t="s">
        <v>7</v>
      </c>
      <c r="C55" s="5" t="s">
        <v>82</v>
      </c>
      <c r="D55" s="16" t="s">
        <v>83</v>
      </c>
      <c r="E55" s="7">
        <v>0</v>
      </c>
      <c r="F55" s="7">
        <v>77.37</v>
      </c>
      <c r="G55" s="27" t="s">
        <v>62</v>
      </c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</row>
    <row r="56" spans="1:22" ht="24" x14ac:dyDescent="0.3">
      <c r="A56" s="1"/>
      <c r="B56" s="5" t="s">
        <v>7</v>
      </c>
      <c r="C56" s="5" t="s">
        <v>126</v>
      </c>
      <c r="D56" s="14" t="s">
        <v>127</v>
      </c>
      <c r="E56" s="7">
        <v>17497</v>
      </c>
      <c r="F56" s="7">
        <v>17498</v>
      </c>
      <c r="G56" s="27">
        <f t="shared" si="0"/>
        <v>100.00571526547408</v>
      </c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</row>
    <row r="57" spans="1:22" ht="24" x14ac:dyDescent="0.3">
      <c r="A57" s="1"/>
      <c r="B57" s="5" t="s">
        <v>70</v>
      </c>
      <c r="C57" s="5" t="s">
        <v>69</v>
      </c>
      <c r="D57" s="15" t="s">
        <v>68</v>
      </c>
      <c r="E57" s="7">
        <v>50</v>
      </c>
      <c r="F57" s="7">
        <v>0</v>
      </c>
      <c r="G57" s="27">
        <f t="shared" si="0"/>
        <v>0</v>
      </c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</row>
    <row r="58" spans="1:22" ht="18.600000000000001" customHeight="1" x14ac:dyDescent="0.3">
      <c r="A58" s="1"/>
      <c r="B58" s="5" t="s">
        <v>70</v>
      </c>
      <c r="C58" s="5" t="s">
        <v>79</v>
      </c>
      <c r="D58" s="15" t="s">
        <v>80</v>
      </c>
      <c r="E58" s="7">
        <v>6200</v>
      </c>
      <c r="F58" s="7">
        <v>5743.28</v>
      </c>
      <c r="G58" s="27">
        <f t="shared" si="0"/>
        <v>92.633548387096766</v>
      </c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</row>
    <row r="59" spans="1:22" ht="17.399999999999999" customHeight="1" x14ac:dyDescent="0.3">
      <c r="A59" s="1"/>
      <c r="B59" s="5" t="s">
        <v>70</v>
      </c>
      <c r="C59" s="5" t="s">
        <v>82</v>
      </c>
      <c r="D59" s="15" t="s">
        <v>83</v>
      </c>
      <c r="E59" s="7">
        <v>1000</v>
      </c>
      <c r="F59" s="7">
        <v>5930.53</v>
      </c>
      <c r="G59" s="27">
        <f t="shared" si="0"/>
        <v>593.053</v>
      </c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</row>
    <row r="60" spans="1:22" ht="31.2" customHeight="1" x14ac:dyDescent="0.3">
      <c r="A60" s="1"/>
      <c r="B60" s="5" t="s">
        <v>70</v>
      </c>
      <c r="C60" s="5" t="s">
        <v>84</v>
      </c>
      <c r="D60" s="15" t="s">
        <v>85</v>
      </c>
      <c r="E60" s="7">
        <v>500</v>
      </c>
      <c r="F60" s="7">
        <v>1880</v>
      </c>
      <c r="G60" s="27">
        <f t="shared" si="0"/>
        <v>376</v>
      </c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</row>
    <row r="61" spans="1:22" x14ac:dyDescent="0.3">
      <c r="A61" s="1"/>
      <c r="B61" s="5" t="s">
        <v>70</v>
      </c>
      <c r="C61" s="5" t="s">
        <v>61</v>
      </c>
      <c r="D61" s="15" t="s">
        <v>155</v>
      </c>
      <c r="E61" s="7">
        <v>4000</v>
      </c>
      <c r="F61" s="7">
        <v>5733.2</v>
      </c>
      <c r="G61" s="27">
        <f t="shared" si="0"/>
        <v>143.33000000000001</v>
      </c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</row>
    <row r="62" spans="1:22" ht="24.6" x14ac:dyDescent="0.3">
      <c r="A62" s="1"/>
      <c r="B62" s="5" t="s">
        <v>70</v>
      </c>
      <c r="C62" s="5" t="s">
        <v>135</v>
      </c>
      <c r="D62" s="6" t="s">
        <v>134</v>
      </c>
      <c r="E62" s="7">
        <v>36611</v>
      </c>
      <c r="F62" s="7">
        <v>36657.33</v>
      </c>
      <c r="G62" s="27">
        <f t="shared" si="0"/>
        <v>100.12654666630247</v>
      </c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</row>
    <row r="63" spans="1:22" ht="24" x14ac:dyDescent="0.3">
      <c r="A63" s="1"/>
      <c r="B63" s="5" t="s">
        <v>42</v>
      </c>
      <c r="C63" s="5" t="s">
        <v>66</v>
      </c>
      <c r="D63" s="9" t="s">
        <v>67</v>
      </c>
      <c r="E63" s="7">
        <v>50</v>
      </c>
      <c r="F63" s="7">
        <v>104</v>
      </c>
      <c r="G63" s="27">
        <f t="shared" si="0"/>
        <v>208</v>
      </c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</row>
    <row r="64" spans="1:22" ht="24" x14ac:dyDescent="0.3">
      <c r="A64" s="1"/>
      <c r="B64" s="5" t="s">
        <v>42</v>
      </c>
      <c r="C64" s="5" t="s">
        <v>147</v>
      </c>
      <c r="D64" s="11" t="s">
        <v>148</v>
      </c>
      <c r="E64" s="7">
        <v>192272</v>
      </c>
      <c r="F64" s="7">
        <v>137116.5</v>
      </c>
      <c r="G64" s="27">
        <f t="shared" si="0"/>
        <v>71.313815844220684</v>
      </c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</row>
    <row r="65" spans="1:22" x14ac:dyDescent="0.3">
      <c r="A65" s="1"/>
      <c r="B65" s="5" t="s">
        <v>42</v>
      </c>
      <c r="C65" s="5" t="s">
        <v>58</v>
      </c>
      <c r="D65" s="11" t="s">
        <v>138</v>
      </c>
      <c r="E65" s="7">
        <v>70</v>
      </c>
      <c r="F65" s="7">
        <v>63</v>
      </c>
      <c r="G65" s="27">
        <f t="shared" si="0"/>
        <v>90</v>
      </c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1"/>
      <c r="B66" s="5" t="s">
        <v>42</v>
      </c>
      <c r="C66" s="5" t="s">
        <v>72</v>
      </c>
      <c r="D66" s="11" t="s">
        <v>73</v>
      </c>
      <c r="E66" s="7">
        <v>196541</v>
      </c>
      <c r="F66" s="7">
        <v>141003.76999999999</v>
      </c>
      <c r="G66" s="27">
        <f t="shared" si="0"/>
        <v>71.742674556453863</v>
      </c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</row>
    <row r="67" spans="1:22" ht="15.6" customHeight="1" x14ac:dyDescent="0.3">
      <c r="A67" s="1"/>
      <c r="B67" s="5" t="s">
        <v>42</v>
      </c>
      <c r="C67" s="10" t="s">
        <v>79</v>
      </c>
      <c r="D67" s="11" t="s">
        <v>80</v>
      </c>
      <c r="E67" s="7">
        <v>50</v>
      </c>
      <c r="F67" s="7">
        <v>41.5</v>
      </c>
      <c r="G67" s="27">
        <f t="shared" si="0"/>
        <v>83</v>
      </c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</row>
    <row r="68" spans="1:22" ht="24" x14ac:dyDescent="0.3">
      <c r="A68" s="1"/>
      <c r="B68" s="5" t="s">
        <v>42</v>
      </c>
      <c r="C68" s="10" t="s">
        <v>84</v>
      </c>
      <c r="D68" s="11" t="s">
        <v>85</v>
      </c>
      <c r="E68" s="7">
        <v>330632</v>
      </c>
      <c r="F68" s="7">
        <v>330632.27</v>
      </c>
      <c r="G68" s="27">
        <f t="shared" si="0"/>
        <v>100.00008166178714</v>
      </c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</row>
    <row r="69" spans="1:22" x14ac:dyDescent="0.3">
      <c r="A69" s="1"/>
      <c r="B69" s="5" t="s">
        <v>42</v>
      </c>
      <c r="C69" s="10" t="s">
        <v>153</v>
      </c>
      <c r="D69" s="11" t="s">
        <v>154</v>
      </c>
      <c r="E69" s="7">
        <v>2500</v>
      </c>
      <c r="F69" s="7">
        <v>2500</v>
      </c>
      <c r="G69" s="27">
        <f t="shared" si="0"/>
        <v>100</v>
      </c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</row>
    <row r="70" spans="1:22" ht="30.6" customHeight="1" x14ac:dyDescent="0.3">
      <c r="A70" s="1"/>
      <c r="B70" s="5" t="s">
        <v>42</v>
      </c>
      <c r="C70" s="10" t="s">
        <v>61</v>
      </c>
      <c r="D70" s="11" t="s">
        <v>87</v>
      </c>
      <c r="E70" s="7">
        <v>49803</v>
      </c>
      <c r="F70" s="7">
        <v>49872.76</v>
      </c>
      <c r="G70" s="27">
        <f t="shared" si="0"/>
        <v>100.14007188321989</v>
      </c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</row>
    <row r="71" spans="1:22" x14ac:dyDescent="0.3">
      <c r="A71" s="1"/>
      <c r="B71" s="5" t="s">
        <v>74</v>
      </c>
      <c r="C71" s="10" t="s">
        <v>72</v>
      </c>
      <c r="D71" s="15" t="s">
        <v>75</v>
      </c>
      <c r="E71" s="7">
        <v>300</v>
      </c>
      <c r="F71" s="7">
        <v>0</v>
      </c>
      <c r="G71" s="27">
        <f t="shared" si="0"/>
        <v>0</v>
      </c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</row>
    <row r="72" spans="1:22" ht="17.25" customHeight="1" x14ac:dyDescent="0.3">
      <c r="A72" s="1"/>
      <c r="B72" s="5" t="s">
        <v>74</v>
      </c>
      <c r="C72" s="5" t="s">
        <v>72</v>
      </c>
      <c r="D72" s="15" t="s">
        <v>76</v>
      </c>
      <c r="E72" s="7">
        <v>30000</v>
      </c>
      <c r="F72" s="7">
        <v>73905.75</v>
      </c>
      <c r="G72" s="27">
        <f t="shared" si="0"/>
        <v>246.35250000000002</v>
      </c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</row>
    <row r="73" spans="1:22" ht="18.600000000000001" customHeight="1" x14ac:dyDescent="0.3">
      <c r="A73" s="1"/>
      <c r="B73" s="5" t="s">
        <v>74</v>
      </c>
      <c r="C73" s="5" t="s">
        <v>82</v>
      </c>
      <c r="D73" s="15" t="s">
        <v>83</v>
      </c>
      <c r="E73" s="7">
        <v>5300</v>
      </c>
      <c r="F73" s="7">
        <v>1692.76</v>
      </c>
      <c r="G73" s="27">
        <f t="shared" si="0"/>
        <v>31.938867924528303</v>
      </c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</row>
    <row r="74" spans="1:22" ht="18.600000000000001" customHeight="1" x14ac:dyDescent="0.3">
      <c r="A74" s="1"/>
      <c r="B74" s="5" t="s">
        <v>74</v>
      </c>
      <c r="C74" s="5" t="s">
        <v>61</v>
      </c>
      <c r="D74" s="14" t="s">
        <v>156</v>
      </c>
      <c r="E74" s="7">
        <v>0</v>
      </c>
      <c r="F74" s="7">
        <v>60.5</v>
      </c>
      <c r="G74" s="27" t="s">
        <v>62</v>
      </c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</row>
    <row r="75" spans="1:22" ht="30.75" customHeight="1" x14ac:dyDescent="0.3">
      <c r="A75" s="1"/>
      <c r="B75" s="5" t="s">
        <v>74</v>
      </c>
      <c r="C75" s="5" t="s">
        <v>124</v>
      </c>
      <c r="D75" s="15" t="s">
        <v>125</v>
      </c>
      <c r="E75" s="7">
        <v>300</v>
      </c>
      <c r="F75" s="7">
        <v>20.7</v>
      </c>
      <c r="G75" s="27">
        <f t="shared" si="0"/>
        <v>6.8999999999999995</v>
      </c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</row>
    <row r="76" spans="1:22" ht="25.2" customHeight="1" x14ac:dyDescent="0.3">
      <c r="A76" s="1"/>
      <c r="B76" s="5" t="s">
        <v>81</v>
      </c>
      <c r="C76" s="5" t="s">
        <v>69</v>
      </c>
      <c r="D76" s="15" t="s">
        <v>68</v>
      </c>
      <c r="E76" s="7">
        <v>116</v>
      </c>
      <c r="F76" s="7">
        <v>0</v>
      </c>
      <c r="G76" s="27">
        <f t="shared" si="0"/>
        <v>0</v>
      </c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</row>
    <row r="77" spans="1:22" ht="20.399999999999999" customHeight="1" x14ac:dyDescent="0.3">
      <c r="A77" s="1"/>
      <c r="B77" s="5" t="s">
        <v>81</v>
      </c>
      <c r="C77" s="5" t="s">
        <v>79</v>
      </c>
      <c r="D77" s="15" t="s">
        <v>80</v>
      </c>
      <c r="E77" s="7">
        <v>11200</v>
      </c>
      <c r="F77" s="7">
        <v>3721.28</v>
      </c>
      <c r="G77" s="27">
        <f t="shared" si="0"/>
        <v>33.22571428571429</v>
      </c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1"/>
      <c r="B78" s="5" t="s">
        <v>81</v>
      </c>
      <c r="C78" s="5" t="s">
        <v>82</v>
      </c>
      <c r="D78" s="15" t="s">
        <v>83</v>
      </c>
      <c r="E78" s="7">
        <v>48000</v>
      </c>
      <c r="F78" s="7">
        <v>27598.26</v>
      </c>
      <c r="G78" s="27">
        <f t="shared" si="0"/>
        <v>57.496375</v>
      </c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</row>
    <row r="79" spans="1:22" ht="24" x14ac:dyDescent="0.3">
      <c r="A79" s="1"/>
      <c r="B79" s="5" t="s">
        <v>81</v>
      </c>
      <c r="C79" s="5" t="s">
        <v>124</v>
      </c>
      <c r="D79" s="15" t="s">
        <v>125</v>
      </c>
      <c r="E79" s="7">
        <v>20000</v>
      </c>
      <c r="F79" s="7">
        <v>34465.86</v>
      </c>
      <c r="G79" s="27">
        <f t="shared" si="0"/>
        <v>172.32929999999999</v>
      </c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</row>
    <row r="80" spans="1:22" x14ac:dyDescent="0.3">
      <c r="A80" s="1"/>
      <c r="B80" s="5" t="s">
        <v>36</v>
      </c>
      <c r="C80" s="5" t="s">
        <v>65</v>
      </c>
      <c r="D80" s="15" t="s">
        <v>146</v>
      </c>
      <c r="E80" s="7">
        <v>500</v>
      </c>
      <c r="F80" s="7">
        <v>400</v>
      </c>
      <c r="G80" s="27">
        <f t="shared" si="0"/>
        <v>80</v>
      </c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</row>
    <row r="81" spans="1:22" x14ac:dyDescent="0.3">
      <c r="A81" s="1"/>
      <c r="B81" s="5" t="s">
        <v>36</v>
      </c>
      <c r="C81" s="5" t="s">
        <v>144</v>
      </c>
      <c r="D81" s="15" t="s">
        <v>145</v>
      </c>
      <c r="E81" s="7">
        <v>500</v>
      </c>
      <c r="F81" s="7">
        <v>0</v>
      </c>
      <c r="G81" s="27">
        <f t="shared" si="0"/>
        <v>0</v>
      </c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</row>
    <row r="82" spans="1:22" ht="24" x14ac:dyDescent="0.3">
      <c r="A82" s="1"/>
      <c r="B82" s="5" t="s">
        <v>36</v>
      </c>
      <c r="C82" s="5" t="s">
        <v>69</v>
      </c>
      <c r="D82" s="9" t="s">
        <v>68</v>
      </c>
      <c r="E82" s="7">
        <v>3000</v>
      </c>
      <c r="F82" s="7">
        <v>2731.76</v>
      </c>
      <c r="G82" s="27">
        <f t="shared" si="0"/>
        <v>91.058666666666682</v>
      </c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</row>
    <row r="83" spans="1:22" ht="24" x14ac:dyDescent="0.3">
      <c r="A83" s="1"/>
      <c r="B83" s="5" t="s">
        <v>36</v>
      </c>
      <c r="C83" s="5" t="s">
        <v>58</v>
      </c>
      <c r="D83" s="15" t="s">
        <v>60</v>
      </c>
      <c r="E83" s="7">
        <v>8740</v>
      </c>
      <c r="F83" s="7">
        <v>5817.38</v>
      </c>
      <c r="G83" s="27">
        <f t="shared" si="0"/>
        <v>66.560411899313493</v>
      </c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</row>
    <row r="84" spans="1:22" x14ac:dyDescent="0.3">
      <c r="A84" s="1"/>
      <c r="B84" s="5" t="s">
        <v>36</v>
      </c>
      <c r="C84" s="5" t="s">
        <v>151</v>
      </c>
      <c r="D84" s="14" t="s">
        <v>152</v>
      </c>
      <c r="E84" s="7">
        <v>200</v>
      </c>
      <c r="F84" s="7">
        <v>0</v>
      </c>
      <c r="G84" s="27">
        <f t="shared" si="0"/>
        <v>0</v>
      </c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</row>
    <row r="85" spans="1:22" ht="24" x14ac:dyDescent="0.3">
      <c r="A85" s="1"/>
      <c r="B85" s="5" t="s">
        <v>36</v>
      </c>
      <c r="C85" s="5" t="s">
        <v>77</v>
      </c>
      <c r="D85" s="9" t="s">
        <v>78</v>
      </c>
      <c r="E85" s="7">
        <v>1200</v>
      </c>
      <c r="F85" s="7">
        <v>1959.41</v>
      </c>
      <c r="G85" s="27">
        <f t="shared" si="0"/>
        <v>163.28416666666666</v>
      </c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</row>
    <row r="86" spans="1:22" ht="24" x14ac:dyDescent="0.3">
      <c r="A86" s="1"/>
      <c r="B86" s="5" t="s">
        <v>36</v>
      </c>
      <c r="C86" s="5" t="s">
        <v>79</v>
      </c>
      <c r="D86" s="9" t="s">
        <v>177</v>
      </c>
      <c r="E86" s="7">
        <v>0</v>
      </c>
      <c r="F86" s="7">
        <v>136.44999999999999</v>
      </c>
      <c r="G86" s="27" t="s">
        <v>62</v>
      </c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</row>
    <row r="87" spans="1:22" ht="28.8" customHeight="1" x14ac:dyDescent="0.3">
      <c r="A87" s="1"/>
      <c r="B87" s="5" t="s">
        <v>36</v>
      </c>
      <c r="C87" s="5" t="s">
        <v>84</v>
      </c>
      <c r="D87" s="9" t="s">
        <v>85</v>
      </c>
      <c r="E87" s="7">
        <v>70065.100000000006</v>
      </c>
      <c r="F87" s="7">
        <v>69707.66</v>
      </c>
      <c r="G87" s="27">
        <f t="shared" ref="G87:G88" si="2">F87/E87*100</f>
        <v>99.489845871910561</v>
      </c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</row>
    <row r="88" spans="1:22" ht="26.4" customHeight="1" x14ac:dyDescent="0.3">
      <c r="A88" s="1"/>
      <c r="B88" s="5" t="s">
        <v>36</v>
      </c>
      <c r="C88" s="5" t="s">
        <v>61</v>
      </c>
      <c r="D88" s="9" t="s">
        <v>88</v>
      </c>
      <c r="E88" s="7">
        <v>329155</v>
      </c>
      <c r="F88" s="7">
        <v>320447.55</v>
      </c>
      <c r="G88" s="27">
        <f t="shared" si="2"/>
        <v>97.354604973340813</v>
      </c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</row>
    <row r="89" spans="1:22" x14ac:dyDescent="0.3">
      <c r="A89" s="1"/>
      <c r="B89" s="64" t="s">
        <v>89</v>
      </c>
      <c r="C89" s="65"/>
      <c r="D89" s="66"/>
      <c r="E89" s="25">
        <f>SUM(E90:E93)</f>
        <v>11132843</v>
      </c>
      <c r="F89" s="25">
        <f>SUM(F90:F93)</f>
        <v>11132843</v>
      </c>
      <c r="G89" s="26">
        <f t="shared" ref="G89:G131" si="3">F89/E89*100</f>
        <v>100</v>
      </c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</row>
    <row r="90" spans="1:22" x14ac:dyDescent="0.3">
      <c r="A90" s="1"/>
      <c r="B90" s="8" t="s">
        <v>70</v>
      </c>
      <c r="C90" s="8" t="s">
        <v>128</v>
      </c>
      <c r="D90" s="19" t="s">
        <v>129</v>
      </c>
      <c r="E90" s="7">
        <v>5215778</v>
      </c>
      <c r="F90" s="7">
        <v>5215778</v>
      </c>
      <c r="G90" s="27">
        <f t="shared" si="3"/>
        <v>100</v>
      </c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</row>
    <row r="91" spans="1:22" x14ac:dyDescent="0.3">
      <c r="A91" s="1"/>
      <c r="B91" s="8" t="s">
        <v>70</v>
      </c>
      <c r="C91" s="8" t="s">
        <v>182</v>
      </c>
      <c r="D91" s="19" t="s">
        <v>183</v>
      </c>
      <c r="E91" s="7">
        <v>661268</v>
      </c>
      <c r="F91" s="7">
        <v>661268</v>
      </c>
      <c r="G91" s="27">
        <f t="shared" si="3"/>
        <v>100</v>
      </c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</row>
    <row r="92" spans="1:22" x14ac:dyDescent="0.3">
      <c r="A92" s="1"/>
      <c r="B92" s="8" t="s">
        <v>70</v>
      </c>
      <c r="C92" s="8" t="s">
        <v>130</v>
      </c>
      <c r="D92" s="1" t="s">
        <v>131</v>
      </c>
      <c r="E92" s="7">
        <v>5096602</v>
      </c>
      <c r="F92" s="7">
        <v>5096602</v>
      </c>
      <c r="G92" s="27">
        <f t="shared" si="3"/>
        <v>100</v>
      </c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</row>
    <row r="93" spans="1:22" x14ac:dyDescent="0.3">
      <c r="A93" s="1"/>
      <c r="B93" s="8" t="s">
        <v>70</v>
      </c>
      <c r="C93" s="8" t="s">
        <v>132</v>
      </c>
      <c r="D93" s="19" t="s">
        <v>133</v>
      </c>
      <c r="E93" s="7">
        <v>159195</v>
      </c>
      <c r="F93" s="7">
        <v>159195</v>
      </c>
      <c r="G93" s="27">
        <f t="shared" si="3"/>
        <v>100</v>
      </c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</row>
    <row r="94" spans="1:22" x14ac:dyDescent="0.3">
      <c r="A94" s="1"/>
      <c r="B94" s="64" t="s">
        <v>90</v>
      </c>
      <c r="C94" s="65"/>
      <c r="D94" s="66"/>
      <c r="E94" s="25">
        <f>SUM(E95:E106)</f>
        <v>11509341.890000001</v>
      </c>
      <c r="F94" s="25">
        <f>SUM(F95:F106)</f>
        <v>11379517.220000001</v>
      </c>
      <c r="G94" s="26">
        <f t="shared" si="3"/>
        <v>98.872006138658548</v>
      </c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</row>
    <row r="95" spans="1:22" ht="24.6" x14ac:dyDescent="0.3">
      <c r="A95" s="1"/>
      <c r="B95" s="5" t="s">
        <v>39</v>
      </c>
      <c r="C95" s="5" t="s">
        <v>93</v>
      </c>
      <c r="D95" s="6" t="s">
        <v>94</v>
      </c>
      <c r="E95" s="7">
        <v>721793.19</v>
      </c>
      <c r="F95" s="7">
        <v>721793.18</v>
      </c>
      <c r="G95" s="27">
        <f t="shared" si="3"/>
        <v>99.999998614561619</v>
      </c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</row>
    <row r="96" spans="1:22" x14ac:dyDescent="0.3">
      <c r="A96" s="1"/>
      <c r="B96" s="5" t="s">
        <v>71</v>
      </c>
      <c r="C96" s="5" t="s">
        <v>95</v>
      </c>
      <c r="D96" s="19" t="s">
        <v>96</v>
      </c>
      <c r="E96" s="7">
        <v>113270.99</v>
      </c>
      <c r="F96" s="7">
        <v>113270.99</v>
      </c>
      <c r="G96" s="27">
        <f t="shared" si="3"/>
        <v>100</v>
      </c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</row>
    <row r="97" spans="1:22" x14ac:dyDescent="0.3">
      <c r="A97" s="1"/>
      <c r="B97" s="5" t="s">
        <v>71</v>
      </c>
      <c r="C97" s="5" t="s">
        <v>158</v>
      </c>
      <c r="D97" s="19" t="s">
        <v>159</v>
      </c>
      <c r="E97" s="7">
        <v>22137</v>
      </c>
      <c r="F97" s="7">
        <v>22137</v>
      </c>
      <c r="G97" s="27">
        <f t="shared" si="3"/>
        <v>100</v>
      </c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</row>
    <row r="98" spans="1:22" ht="22.2" customHeight="1" x14ac:dyDescent="0.3">
      <c r="A98" s="1"/>
      <c r="B98" s="5" t="s">
        <v>97</v>
      </c>
      <c r="C98" s="5" t="s">
        <v>98</v>
      </c>
      <c r="D98" s="20" t="s">
        <v>99</v>
      </c>
      <c r="E98" s="7">
        <v>1579</v>
      </c>
      <c r="F98" s="7">
        <v>1579</v>
      </c>
      <c r="G98" s="27">
        <f t="shared" si="3"/>
        <v>100</v>
      </c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</row>
    <row r="99" spans="1:22" ht="36.6" x14ac:dyDescent="0.3">
      <c r="A99" s="1"/>
      <c r="B99" s="5" t="s">
        <v>42</v>
      </c>
      <c r="C99" s="5" t="s">
        <v>100</v>
      </c>
      <c r="D99" s="6" t="s">
        <v>139</v>
      </c>
      <c r="E99" s="7">
        <v>57673.21</v>
      </c>
      <c r="F99" s="7">
        <v>57524.42</v>
      </c>
      <c r="G99" s="27">
        <f t="shared" si="3"/>
        <v>99.742011932403273</v>
      </c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</row>
    <row r="100" spans="1:22" x14ac:dyDescent="0.3">
      <c r="A100" s="1"/>
      <c r="B100" s="5" t="s">
        <v>74</v>
      </c>
      <c r="C100" s="5" t="s">
        <v>101</v>
      </c>
      <c r="D100" s="17" t="s">
        <v>102</v>
      </c>
      <c r="E100" s="7">
        <v>1774581.5</v>
      </c>
      <c r="F100" s="7">
        <v>1760210.76</v>
      </c>
      <c r="G100" s="27">
        <f t="shared" si="3"/>
        <v>99.190189912382152</v>
      </c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</row>
    <row r="101" spans="1:22" x14ac:dyDescent="0.3">
      <c r="A101" s="1"/>
      <c r="B101" s="5" t="s">
        <v>74</v>
      </c>
      <c r="C101" s="5" t="s">
        <v>105</v>
      </c>
      <c r="D101" s="15" t="s">
        <v>140</v>
      </c>
      <c r="E101" s="7">
        <v>2988</v>
      </c>
      <c r="F101" s="7">
        <v>2069.7600000000002</v>
      </c>
      <c r="G101" s="27">
        <f t="shared" si="3"/>
        <v>69.269076305220892</v>
      </c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</row>
    <row r="102" spans="1:22" ht="24" x14ac:dyDescent="0.3">
      <c r="A102" s="1"/>
      <c r="B102" s="5" t="s">
        <v>74</v>
      </c>
      <c r="C102" s="5" t="s">
        <v>106</v>
      </c>
      <c r="D102" s="14" t="s">
        <v>178</v>
      </c>
      <c r="E102" s="7">
        <v>1065</v>
      </c>
      <c r="F102" s="7">
        <v>1065</v>
      </c>
      <c r="G102" s="27">
        <f t="shared" si="3"/>
        <v>100</v>
      </c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</row>
    <row r="103" spans="1:22" x14ac:dyDescent="0.3">
      <c r="A103" s="1"/>
      <c r="B103" s="5" t="s">
        <v>81</v>
      </c>
      <c r="C103" s="5" t="s">
        <v>109</v>
      </c>
      <c r="D103" s="9" t="s">
        <v>110</v>
      </c>
      <c r="E103" s="7">
        <v>5687945</v>
      </c>
      <c r="F103" s="7">
        <v>5684815.3899999997</v>
      </c>
      <c r="G103" s="27">
        <f t="shared" si="3"/>
        <v>99.94497819511264</v>
      </c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</row>
    <row r="104" spans="1:22" ht="57" customHeight="1" x14ac:dyDescent="0.3">
      <c r="A104" s="1"/>
      <c r="B104" s="5" t="s">
        <v>81</v>
      </c>
      <c r="C104" s="5" t="s">
        <v>108</v>
      </c>
      <c r="D104" s="9" t="s">
        <v>111</v>
      </c>
      <c r="E104" s="7">
        <v>3084674</v>
      </c>
      <c r="F104" s="7">
        <v>2974752</v>
      </c>
      <c r="G104" s="27">
        <f t="shared" si="3"/>
        <v>96.436511605440316</v>
      </c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</row>
    <row r="105" spans="1:22" x14ac:dyDescent="0.3">
      <c r="A105" s="1"/>
      <c r="B105" s="5" t="s">
        <v>81</v>
      </c>
      <c r="C105" s="5" t="s">
        <v>112</v>
      </c>
      <c r="D105" s="9" t="s">
        <v>113</v>
      </c>
      <c r="E105" s="7">
        <v>177</v>
      </c>
      <c r="F105" s="7">
        <v>177</v>
      </c>
      <c r="G105" s="27">
        <f t="shared" si="3"/>
        <v>100</v>
      </c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</row>
    <row r="106" spans="1:22" ht="53.4" customHeight="1" x14ac:dyDescent="0.3">
      <c r="A106" s="1"/>
      <c r="B106" s="5" t="s">
        <v>81</v>
      </c>
      <c r="C106" s="5" t="s">
        <v>141</v>
      </c>
      <c r="D106" s="9" t="s">
        <v>142</v>
      </c>
      <c r="E106" s="7">
        <v>41458</v>
      </c>
      <c r="F106" s="7">
        <v>40122.720000000001</v>
      </c>
      <c r="G106" s="27">
        <f t="shared" si="3"/>
        <v>96.779198224709347</v>
      </c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</row>
    <row r="107" spans="1:22" x14ac:dyDescent="0.3">
      <c r="A107" s="1"/>
      <c r="B107" s="64" t="s">
        <v>91</v>
      </c>
      <c r="C107" s="65"/>
      <c r="D107" s="66"/>
      <c r="E107" s="25">
        <f>SUM(E108:E116)</f>
        <v>1643075.5</v>
      </c>
      <c r="F107" s="25">
        <f>SUM(F108:F116)</f>
        <v>1617645.4300000002</v>
      </c>
      <c r="G107" s="26">
        <f t="shared" si="3"/>
        <v>98.45228840671048</v>
      </c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</row>
    <row r="108" spans="1:22" ht="24" x14ac:dyDescent="0.3">
      <c r="A108" s="1"/>
      <c r="B108" s="33" t="s">
        <v>70</v>
      </c>
      <c r="C108" s="34" t="s">
        <v>179</v>
      </c>
      <c r="D108" s="35" t="s">
        <v>180</v>
      </c>
      <c r="E108" s="28">
        <v>67127.5</v>
      </c>
      <c r="F108" s="28">
        <v>67127.5</v>
      </c>
      <c r="G108" s="27">
        <f t="shared" si="3"/>
        <v>100</v>
      </c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</row>
    <row r="109" spans="1:22" x14ac:dyDescent="0.3">
      <c r="A109" s="1"/>
      <c r="B109" s="33" t="s">
        <v>42</v>
      </c>
      <c r="C109" s="34" t="s">
        <v>181</v>
      </c>
      <c r="D109" s="36" t="s">
        <v>191</v>
      </c>
      <c r="E109" s="28">
        <v>35000</v>
      </c>
      <c r="F109" s="28">
        <v>35000</v>
      </c>
      <c r="G109" s="27">
        <f t="shared" si="3"/>
        <v>100</v>
      </c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</row>
    <row r="110" spans="1:22" x14ac:dyDescent="0.3">
      <c r="A110" s="1"/>
      <c r="B110" s="5" t="s">
        <v>42</v>
      </c>
      <c r="C110" s="5" t="s">
        <v>114</v>
      </c>
      <c r="D110" s="19" t="s">
        <v>115</v>
      </c>
      <c r="E110" s="7">
        <v>148571</v>
      </c>
      <c r="F110" s="7">
        <v>148571</v>
      </c>
      <c r="G110" s="27">
        <f t="shared" si="3"/>
        <v>100</v>
      </c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</row>
    <row r="111" spans="1:22" ht="76.8" customHeight="1" x14ac:dyDescent="0.3">
      <c r="A111" s="1"/>
      <c r="B111" s="5" t="s">
        <v>74</v>
      </c>
      <c r="C111" s="5" t="s">
        <v>103</v>
      </c>
      <c r="D111" s="9" t="s">
        <v>104</v>
      </c>
      <c r="E111" s="7">
        <v>31592</v>
      </c>
      <c r="F111" s="7">
        <v>31082.21</v>
      </c>
      <c r="G111" s="27">
        <f t="shared" si="3"/>
        <v>98.386331982780447</v>
      </c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</row>
    <row r="112" spans="1:22" ht="42" customHeight="1" x14ac:dyDescent="0.3">
      <c r="A112" s="1"/>
      <c r="B112" s="5" t="s">
        <v>74</v>
      </c>
      <c r="C112" s="5" t="s">
        <v>116</v>
      </c>
      <c r="D112" s="9" t="s">
        <v>171</v>
      </c>
      <c r="E112" s="7">
        <v>555482</v>
      </c>
      <c r="F112" s="7">
        <v>539622.17000000004</v>
      </c>
      <c r="G112" s="27">
        <f t="shared" si="3"/>
        <v>97.144852578481405</v>
      </c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</row>
    <row r="113" spans="1:22" x14ac:dyDescent="0.3">
      <c r="A113" s="1"/>
      <c r="B113" s="5" t="s">
        <v>74</v>
      </c>
      <c r="C113" s="5" t="s">
        <v>117</v>
      </c>
      <c r="D113" s="8" t="s">
        <v>118</v>
      </c>
      <c r="E113" s="7">
        <v>375117</v>
      </c>
      <c r="F113" s="7">
        <v>366941.61</v>
      </c>
      <c r="G113" s="27">
        <f t="shared" si="3"/>
        <v>97.820575980294137</v>
      </c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</row>
    <row r="114" spans="1:22" x14ac:dyDescent="0.3">
      <c r="A114" s="1"/>
      <c r="B114" s="5" t="s">
        <v>74</v>
      </c>
      <c r="C114" s="5" t="s">
        <v>106</v>
      </c>
      <c r="D114" s="9" t="s">
        <v>107</v>
      </c>
      <c r="E114" s="7">
        <v>148756</v>
      </c>
      <c r="F114" s="7">
        <v>148756</v>
      </c>
      <c r="G114" s="27">
        <f t="shared" si="3"/>
        <v>100</v>
      </c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</row>
    <row r="115" spans="1:22" x14ac:dyDescent="0.3">
      <c r="A115" s="1"/>
      <c r="B115" s="5" t="s">
        <v>74</v>
      </c>
      <c r="C115" s="5" t="s">
        <v>119</v>
      </c>
      <c r="D115" s="9" t="s">
        <v>120</v>
      </c>
      <c r="E115" s="7">
        <v>200000</v>
      </c>
      <c r="F115" s="7">
        <v>200000</v>
      </c>
      <c r="G115" s="27">
        <f t="shared" si="3"/>
        <v>100</v>
      </c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</row>
    <row r="116" spans="1:22" ht="24" x14ac:dyDescent="0.3">
      <c r="A116" s="1"/>
      <c r="B116" s="5" t="s">
        <v>86</v>
      </c>
      <c r="C116" s="5" t="s">
        <v>121</v>
      </c>
      <c r="D116" s="9" t="s">
        <v>170</v>
      </c>
      <c r="E116" s="7">
        <v>81430</v>
      </c>
      <c r="F116" s="7">
        <v>80544.94</v>
      </c>
      <c r="G116" s="27">
        <f t="shared" si="3"/>
        <v>98.913103278889849</v>
      </c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</row>
    <row r="117" spans="1:22" ht="30" customHeight="1" x14ac:dyDescent="0.3">
      <c r="A117" s="1"/>
      <c r="B117" s="60" t="s">
        <v>92</v>
      </c>
      <c r="C117" s="61"/>
      <c r="D117" s="62"/>
      <c r="E117" s="25">
        <f>SUM(E118:E118)</f>
        <v>130000</v>
      </c>
      <c r="F117" s="25">
        <f>SUM(F118:F118)</f>
        <v>129160.2</v>
      </c>
      <c r="G117" s="26">
        <f t="shared" si="3"/>
        <v>99.353999999999999</v>
      </c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</row>
    <row r="118" spans="1:22" ht="31.8" customHeight="1" x14ac:dyDescent="0.3">
      <c r="A118" s="1"/>
      <c r="B118" s="5" t="s">
        <v>57</v>
      </c>
      <c r="C118" s="10" t="s">
        <v>123</v>
      </c>
      <c r="D118" s="16" t="s">
        <v>122</v>
      </c>
      <c r="E118" s="7">
        <v>130000</v>
      </c>
      <c r="F118" s="7">
        <v>129160.2</v>
      </c>
      <c r="G118" s="27">
        <f t="shared" si="3"/>
        <v>99.353999999999999</v>
      </c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</row>
    <row r="119" spans="1:22" ht="36.6" customHeight="1" x14ac:dyDescent="0.3">
      <c r="A119" s="1"/>
      <c r="B119" s="63" t="s">
        <v>143</v>
      </c>
      <c r="C119" s="63"/>
      <c r="D119" s="63"/>
      <c r="E119" s="25">
        <f>SUM(E120:E131)</f>
        <v>3673030.07</v>
      </c>
      <c r="F119" s="25">
        <f>SUM(F120:F131)</f>
        <v>3863881.18</v>
      </c>
      <c r="G119" s="26">
        <f t="shared" si="3"/>
        <v>105.19601272962082</v>
      </c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</row>
    <row r="120" spans="1:22" ht="36.6" customHeight="1" x14ac:dyDescent="0.3">
      <c r="A120" s="1"/>
      <c r="B120" s="40" t="s">
        <v>64</v>
      </c>
      <c r="C120" s="40" t="s">
        <v>186</v>
      </c>
      <c r="D120" s="35" t="s">
        <v>194</v>
      </c>
      <c r="E120" s="28">
        <v>95000</v>
      </c>
      <c r="F120" s="28">
        <v>95000</v>
      </c>
      <c r="G120" s="27">
        <f t="shared" si="3"/>
        <v>100</v>
      </c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</row>
    <row r="121" spans="1:22" ht="36.6" customHeight="1" x14ac:dyDescent="0.3">
      <c r="A121" s="1"/>
      <c r="B121" s="40" t="s">
        <v>42</v>
      </c>
      <c r="C121" s="40" t="s">
        <v>181</v>
      </c>
      <c r="D121" s="35" t="s">
        <v>185</v>
      </c>
      <c r="E121" s="28">
        <v>127500</v>
      </c>
      <c r="F121" s="28">
        <v>127500</v>
      </c>
      <c r="G121" s="27">
        <f t="shared" si="3"/>
        <v>100</v>
      </c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</row>
    <row r="122" spans="1:22" ht="315" customHeight="1" x14ac:dyDescent="0.3">
      <c r="A122" s="1"/>
      <c r="B122" s="29" t="s">
        <v>42</v>
      </c>
      <c r="C122" s="29" t="s">
        <v>161</v>
      </c>
      <c r="D122" s="32" t="s">
        <v>187</v>
      </c>
      <c r="E122" s="38">
        <v>398974.47</v>
      </c>
      <c r="F122" s="38">
        <v>398974.47</v>
      </c>
      <c r="G122" s="39">
        <f t="shared" si="3"/>
        <v>100</v>
      </c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</row>
    <row r="123" spans="1:22" ht="252" x14ac:dyDescent="0.3">
      <c r="A123" s="1"/>
      <c r="B123" s="30" t="s">
        <v>42</v>
      </c>
      <c r="C123" s="30" t="s">
        <v>161</v>
      </c>
      <c r="D123" s="9" t="s">
        <v>188</v>
      </c>
      <c r="E123" s="7">
        <v>764970.6</v>
      </c>
      <c r="F123" s="7">
        <v>981137.31</v>
      </c>
      <c r="G123" s="27">
        <f t="shared" si="3"/>
        <v>128.25817227485607</v>
      </c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</row>
    <row r="124" spans="1:22" ht="92.4" customHeight="1" x14ac:dyDescent="0.3">
      <c r="A124" s="1"/>
      <c r="B124" s="5" t="s">
        <v>70</v>
      </c>
      <c r="C124" s="5" t="s">
        <v>162</v>
      </c>
      <c r="D124" s="9" t="s">
        <v>189</v>
      </c>
      <c r="E124" s="7">
        <v>1500000</v>
      </c>
      <c r="F124" s="7">
        <v>1500000</v>
      </c>
      <c r="G124" s="27">
        <f t="shared" si="3"/>
        <v>100</v>
      </c>
      <c r="H124" s="18"/>
      <c r="I124" s="2"/>
      <c r="J124" s="21"/>
      <c r="K124" s="21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</row>
    <row r="125" spans="1:22" ht="126" customHeight="1" x14ac:dyDescent="0.3">
      <c r="A125" s="1"/>
      <c r="B125" s="5" t="s">
        <v>70</v>
      </c>
      <c r="C125" s="5" t="s">
        <v>162</v>
      </c>
      <c r="D125" s="9" t="s">
        <v>190</v>
      </c>
      <c r="E125" s="7">
        <v>720000</v>
      </c>
      <c r="F125" s="7">
        <v>720000</v>
      </c>
      <c r="G125" s="27">
        <f t="shared" si="3"/>
        <v>100</v>
      </c>
      <c r="H125" s="18"/>
      <c r="I125" s="2"/>
      <c r="J125" s="21"/>
      <c r="K125" s="21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</row>
    <row r="126" spans="1:22" ht="43.2" customHeight="1" x14ac:dyDescent="0.3">
      <c r="A126" s="1"/>
      <c r="B126" s="5" t="s">
        <v>163</v>
      </c>
      <c r="C126" s="5" t="s">
        <v>164</v>
      </c>
      <c r="D126" s="9" t="s">
        <v>165</v>
      </c>
      <c r="E126" s="7">
        <v>1080</v>
      </c>
      <c r="F126" s="7">
        <v>1064</v>
      </c>
      <c r="G126" s="27">
        <f t="shared" si="3"/>
        <v>98.518518518518519</v>
      </c>
      <c r="H126" s="18"/>
      <c r="I126" s="2"/>
      <c r="J126" s="21"/>
      <c r="K126" s="21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</row>
    <row r="127" spans="1:22" ht="76.8" customHeight="1" x14ac:dyDescent="0.3">
      <c r="A127" s="1"/>
      <c r="B127" s="12" t="s">
        <v>163</v>
      </c>
      <c r="C127" s="12" t="s">
        <v>164</v>
      </c>
      <c r="D127" s="9" t="s">
        <v>166</v>
      </c>
      <c r="E127" s="7">
        <v>30000</v>
      </c>
      <c r="F127" s="7">
        <v>21000</v>
      </c>
      <c r="G127" s="27">
        <f t="shared" si="3"/>
        <v>70</v>
      </c>
      <c r="H127" s="18"/>
      <c r="I127" s="2"/>
      <c r="J127" s="21"/>
      <c r="K127" s="21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</row>
    <row r="128" spans="1:22" ht="44.4" customHeight="1" x14ac:dyDescent="0.3">
      <c r="A128" s="1"/>
      <c r="B128" s="12" t="s">
        <v>163</v>
      </c>
      <c r="C128" s="12" t="s">
        <v>164</v>
      </c>
      <c r="D128" s="9" t="s">
        <v>196</v>
      </c>
      <c r="E128" s="7">
        <v>10000</v>
      </c>
      <c r="F128" s="7">
        <v>8055.4</v>
      </c>
      <c r="G128" s="27">
        <f t="shared" si="3"/>
        <v>80.553999999999988</v>
      </c>
      <c r="H128" s="18"/>
      <c r="I128" s="2"/>
      <c r="J128" s="21"/>
      <c r="K128" s="21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</row>
    <row r="129" spans="1:22" ht="44.4" customHeight="1" x14ac:dyDescent="0.3">
      <c r="A129" s="1"/>
      <c r="B129" s="12" t="s">
        <v>74</v>
      </c>
      <c r="C129" s="12" t="s">
        <v>105</v>
      </c>
      <c r="D129" s="9" t="s">
        <v>167</v>
      </c>
      <c r="E129" s="7">
        <v>505</v>
      </c>
      <c r="F129" s="7">
        <v>0</v>
      </c>
      <c r="G129" s="27">
        <f t="shared" ref="G129:G130" si="4">F129/E129*100</f>
        <v>0</v>
      </c>
      <c r="H129" s="18"/>
      <c r="I129" s="2"/>
      <c r="J129" s="21"/>
      <c r="K129" s="21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</row>
    <row r="130" spans="1:22" ht="24" customHeight="1" x14ac:dyDescent="0.3">
      <c r="A130" s="1"/>
      <c r="B130" s="12" t="s">
        <v>81</v>
      </c>
      <c r="C130" s="12" t="s">
        <v>193</v>
      </c>
      <c r="D130" s="9" t="s">
        <v>197</v>
      </c>
      <c r="E130" s="7">
        <v>2000</v>
      </c>
      <c r="F130" s="7">
        <v>2000</v>
      </c>
      <c r="G130" s="27">
        <f t="shared" si="4"/>
        <v>100</v>
      </c>
      <c r="H130" s="18"/>
      <c r="I130" s="2"/>
      <c r="J130" s="21"/>
      <c r="K130" s="21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</row>
    <row r="131" spans="1:22" ht="51.6" customHeight="1" x14ac:dyDescent="0.3">
      <c r="A131" s="1"/>
      <c r="B131" s="12" t="s">
        <v>36</v>
      </c>
      <c r="C131" s="12" t="s">
        <v>192</v>
      </c>
      <c r="D131" s="9" t="s">
        <v>195</v>
      </c>
      <c r="E131" s="7">
        <v>23000</v>
      </c>
      <c r="F131" s="7">
        <v>9150</v>
      </c>
      <c r="G131" s="27">
        <f t="shared" si="3"/>
        <v>39.782608695652172</v>
      </c>
      <c r="H131" s="18"/>
      <c r="I131" s="2"/>
      <c r="J131" s="21"/>
      <c r="K131" s="21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</row>
    <row r="132" spans="1:22" x14ac:dyDescent="0.3">
      <c r="E132" s="37"/>
      <c r="F132" s="37"/>
      <c r="G132" s="37"/>
    </row>
    <row r="133" spans="1:22" x14ac:dyDescent="0.3">
      <c r="B133" s="59" t="s">
        <v>184</v>
      </c>
      <c r="C133" s="59"/>
      <c r="D133" s="59"/>
      <c r="E133" s="59"/>
      <c r="F133" s="59"/>
      <c r="G133" s="59"/>
    </row>
  </sheetData>
  <mergeCells count="14">
    <mergeCell ref="B133:G133"/>
    <mergeCell ref="B117:D117"/>
    <mergeCell ref="B119:D119"/>
    <mergeCell ref="B29:D29"/>
    <mergeCell ref="F2:G2"/>
    <mergeCell ref="B41:D41"/>
    <mergeCell ref="B89:D89"/>
    <mergeCell ref="B94:D94"/>
    <mergeCell ref="B107:D107"/>
    <mergeCell ref="B4:G4"/>
    <mergeCell ref="B5:G5"/>
    <mergeCell ref="B9:D9"/>
    <mergeCell ref="B10:D10"/>
    <mergeCell ref="B11:D11"/>
  </mergeCells>
  <pageMargins left="1" right="1" top="1" bottom="1" header="0.5" footer="0.5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B3CE-0E2F-4D91-ABBF-8D8828BDA890}">
  <sheetPr>
    <pageSetUpPr fitToPage="1"/>
  </sheetPr>
  <dimension ref="A1:AP240"/>
  <sheetViews>
    <sheetView tabSelected="1" workbookViewId="0">
      <selection activeCell="B2" sqref="B2"/>
    </sheetView>
  </sheetViews>
  <sheetFormatPr defaultRowHeight="14.4" x14ac:dyDescent="0.3"/>
  <cols>
    <col min="1" max="1" width="4.6640625" customWidth="1"/>
    <col min="2" max="2" width="23.88671875" customWidth="1"/>
    <col min="3" max="13" width="15.33203125" customWidth="1"/>
    <col min="15" max="15" width="11.6640625" bestFit="1" customWidth="1"/>
  </cols>
  <sheetData>
    <row r="1" spans="1:19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x14ac:dyDescent="0.3">
      <c r="A2" s="1"/>
      <c r="B2" s="1"/>
      <c r="C2" s="1"/>
      <c r="D2" s="1"/>
      <c r="E2" s="1"/>
      <c r="F2" s="1"/>
      <c r="G2" s="1"/>
      <c r="H2" s="1"/>
      <c r="I2" s="70" t="s">
        <v>205</v>
      </c>
      <c r="J2" s="70"/>
      <c r="K2" s="70"/>
      <c r="L2" s="70"/>
      <c r="M2" s="70"/>
      <c r="N2" s="1"/>
      <c r="O2" s="1"/>
      <c r="P2" s="42"/>
      <c r="Q2" s="42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2"/>
      <c r="Q3" s="42"/>
    </row>
    <row r="4" spans="1:19" x14ac:dyDescent="0.3">
      <c r="A4" s="1"/>
      <c r="B4" s="71" t="s">
        <v>229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"/>
      <c r="O4" s="1"/>
      <c r="P4" s="42"/>
      <c r="Q4" s="42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2"/>
      <c r="Q5" s="42"/>
    </row>
    <row r="6" spans="1:19" ht="24.6" customHeight="1" x14ac:dyDescent="0.3">
      <c r="A6" s="1"/>
      <c r="B6" s="73" t="s">
        <v>198</v>
      </c>
      <c r="C6" s="73" t="s">
        <v>221</v>
      </c>
      <c r="D6" s="74" t="s">
        <v>226</v>
      </c>
      <c r="E6" s="73" t="s">
        <v>222</v>
      </c>
      <c r="F6" s="73" t="s">
        <v>220</v>
      </c>
      <c r="G6" s="73" t="s">
        <v>223</v>
      </c>
      <c r="H6" s="73" t="s">
        <v>224</v>
      </c>
      <c r="I6" s="73" t="s">
        <v>204</v>
      </c>
      <c r="J6" s="73" t="s">
        <v>200</v>
      </c>
      <c r="K6" s="73"/>
      <c r="L6" s="73"/>
      <c r="M6" s="73"/>
      <c r="N6" s="3"/>
      <c r="O6" s="3"/>
      <c r="P6" s="43"/>
      <c r="Q6" s="43"/>
      <c r="R6" s="44"/>
      <c r="S6" s="44"/>
    </row>
    <row r="7" spans="1:19" ht="36" x14ac:dyDescent="0.3">
      <c r="A7" s="1"/>
      <c r="B7" s="73"/>
      <c r="C7" s="73"/>
      <c r="D7" s="75"/>
      <c r="E7" s="73"/>
      <c r="F7" s="73"/>
      <c r="G7" s="73"/>
      <c r="H7" s="73"/>
      <c r="I7" s="73"/>
      <c r="J7" s="52" t="s">
        <v>199</v>
      </c>
      <c r="K7" s="52" t="s">
        <v>201</v>
      </c>
      <c r="L7" s="52" t="s">
        <v>202</v>
      </c>
      <c r="M7" s="52" t="s">
        <v>203</v>
      </c>
      <c r="N7" s="3"/>
      <c r="O7" s="3"/>
      <c r="P7" s="43"/>
      <c r="Q7" s="43"/>
      <c r="R7" s="44"/>
      <c r="S7" s="44"/>
    </row>
    <row r="8" spans="1:19" ht="13.2" customHeight="1" x14ac:dyDescent="0.3">
      <c r="A8" s="1"/>
      <c r="B8" s="53">
        <v>1</v>
      </c>
      <c r="C8" s="53">
        <v>2</v>
      </c>
      <c r="D8" s="53"/>
      <c r="E8" s="53">
        <v>3</v>
      </c>
      <c r="F8" s="53">
        <v>4</v>
      </c>
      <c r="G8" s="53">
        <v>5</v>
      </c>
      <c r="H8" s="53">
        <v>6</v>
      </c>
      <c r="I8" s="53">
        <v>7</v>
      </c>
      <c r="J8" s="53">
        <v>8</v>
      </c>
      <c r="K8" s="53">
        <v>9</v>
      </c>
      <c r="L8" s="53">
        <v>10</v>
      </c>
      <c r="M8" s="53">
        <v>11</v>
      </c>
      <c r="N8" s="3"/>
      <c r="O8" s="3"/>
      <c r="P8" s="43"/>
      <c r="Q8" s="43"/>
      <c r="R8" s="44"/>
      <c r="S8" s="44"/>
    </row>
    <row r="9" spans="1:19" ht="36" x14ac:dyDescent="0.3">
      <c r="A9" s="1"/>
      <c r="B9" s="54" t="s">
        <v>206</v>
      </c>
      <c r="C9" s="47">
        <v>0</v>
      </c>
      <c r="D9" s="47">
        <v>0</v>
      </c>
      <c r="E9" s="47">
        <v>4419293</v>
      </c>
      <c r="F9" s="47">
        <v>4419293</v>
      </c>
      <c r="G9" s="47">
        <v>0</v>
      </c>
      <c r="H9" s="47">
        <v>0</v>
      </c>
      <c r="I9" s="47">
        <f>(F9/(C9+E9))*100</f>
        <v>100</v>
      </c>
      <c r="J9" s="47">
        <v>0</v>
      </c>
      <c r="K9" s="47">
        <v>0</v>
      </c>
      <c r="L9" s="47">
        <v>0</v>
      </c>
      <c r="M9" s="47">
        <v>0</v>
      </c>
      <c r="N9" s="3"/>
      <c r="O9" s="56"/>
      <c r="P9" s="43"/>
      <c r="Q9" s="43"/>
      <c r="R9" s="44"/>
      <c r="S9" s="44"/>
    </row>
    <row r="10" spans="1:19" ht="60" x14ac:dyDescent="0.3">
      <c r="A10" s="1"/>
      <c r="B10" s="54" t="s">
        <v>207</v>
      </c>
      <c r="C10" s="47">
        <v>0</v>
      </c>
      <c r="D10" s="47">
        <v>0</v>
      </c>
      <c r="E10" s="47">
        <v>83909.88</v>
      </c>
      <c r="F10" s="47">
        <v>83909.88</v>
      </c>
      <c r="G10" s="47">
        <v>0</v>
      </c>
      <c r="H10" s="47">
        <v>0</v>
      </c>
      <c r="I10" s="47">
        <f t="shared" ref="I10:I24" si="0">(F10/(C10+E10))*100</f>
        <v>100</v>
      </c>
      <c r="J10" s="47">
        <v>0</v>
      </c>
      <c r="K10" s="47">
        <v>0</v>
      </c>
      <c r="L10" s="47">
        <v>0</v>
      </c>
      <c r="M10" s="47">
        <v>0</v>
      </c>
      <c r="N10" s="3"/>
      <c r="O10" s="56"/>
      <c r="P10" s="43"/>
      <c r="Q10" s="43"/>
      <c r="R10" s="44"/>
      <c r="S10" s="44"/>
    </row>
    <row r="11" spans="1:19" ht="36" x14ac:dyDescent="0.3">
      <c r="A11" s="1"/>
      <c r="B11" s="54" t="s">
        <v>208</v>
      </c>
      <c r="C11" s="47">
        <v>2885639.49</v>
      </c>
      <c r="D11" s="47">
        <v>0</v>
      </c>
      <c r="E11" s="47">
        <v>2353235.14</v>
      </c>
      <c r="F11" s="47">
        <v>1987498.4</v>
      </c>
      <c r="G11" s="47">
        <v>3252907.8</v>
      </c>
      <c r="H11" s="47">
        <v>1531.57</v>
      </c>
      <c r="I11" s="47">
        <f t="shared" si="0"/>
        <v>37.937506437331933</v>
      </c>
      <c r="J11" s="47">
        <v>196388.86</v>
      </c>
      <c r="K11" s="47">
        <v>0</v>
      </c>
      <c r="L11" s="47">
        <v>78201</v>
      </c>
      <c r="M11" s="47">
        <v>517715</v>
      </c>
      <c r="N11" s="3"/>
      <c r="O11" s="56"/>
      <c r="P11" s="43"/>
      <c r="Q11" s="43"/>
      <c r="R11" s="44"/>
      <c r="S11" s="44"/>
    </row>
    <row r="12" spans="1:19" ht="36" x14ac:dyDescent="0.3">
      <c r="A12" s="1"/>
      <c r="B12" s="54" t="s">
        <v>209</v>
      </c>
      <c r="C12" s="47">
        <v>456879.01</v>
      </c>
      <c r="D12" s="47">
        <v>0</v>
      </c>
      <c r="E12" s="47">
        <v>1208718.5</v>
      </c>
      <c r="F12" s="47">
        <v>1191694.1299999999</v>
      </c>
      <c r="G12" s="47">
        <v>493349.46</v>
      </c>
      <c r="H12" s="47">
        <v>19446.080000000002</v>
      </c>
      <c r="I12" s="47">
        <f t="shared" si="0"/>
        <v>71.547545120909788</v>
      </c>
      <c r="J12" s="47">
        <v>18282</v>
      </c>
      <c r="K12" s="47">
        <v>1048</v>
      </c>
      <c r="L12" s="47">
        <v>25500</v>
      </c>
      <c r="M12" s="47">
        <v>175826</v>
      </c>
      <c r="N12" s="3"/>
      <c r="O12" s="56"/>
      <c r="P12" s="43"/>
      <c r="Q12" s="43"/>
      <c r="R12" s="44"/>
      <c r="S12" s="44"/>
    </row>
    <row r="13" spans="1:19" ht="26.4" customHeight="1" x14ac:dyDescent="0.3">
      <c r="A13" s="1"/>
      <c r="B13" s="54" t="s">
        <v>210</v>
      </c>
      <c r="C13" s="47">
        <v>206.93</v>
      </c>
      <c r="D13" s="47">
        <v>0</v>
      </c>
      <c r="E13" s="47">
        <v>307692</v>
      </c>
      <c r="F13" s="47">
        <v>307607</v>
      </c>
      <c r="G13" s="47">
        <v>393</v>
      </c>
      <c r="H13" s="47">
        <v>101.07</v>
      </c>
      <c r="I13" s="47">
        <f t="shared" si="0"/>
        <v>99.905186419452647</v>
      </c>
      <c r="J13" s="47">
        <v>4107</v>
      </c>
      <c r="K13" s="47">
        <v>0</v>
      </c>
      <c r="L13" s="47">
        <v>0</v>
      </c>
      <c r="M13" s="47">
        <v>0</v>
      </c>
      <c r="N13" s="3"/>
      <c r="O13" s="56"/>
      <c r="P13" s="43"/>
      <c r="Q13" s="43"/>
      <c r="R13" s="44"/>
      <c r="S13" s="44"/>
    </row>
    <row r="14" spans="1:19" ht="26.4" customHeight="1" x14ac:dyDescent="0.3">
      <c r="A14" s="1"/>
      <c r="B14" s="54" t="s">
        <v>213</v>
      </c>
      <c r="C14" s="58">
        <v>229410.31</v>
      </c>
      <c r="D14" s="58">
        <v>49.97</v>
      </c>
      <c r="E14" s="58">
        <v>1242648</v>
      </c>
      <c r="F14" s="58">
        <v>1211386.7</v>
      </c>
      <c r="G14" s="47">
        <v>283907.21000000002</v>
      </c>
      <c r="H14" s="47">
        <v>23185.63</v>
      </c>
      <c r="I14" s="47">
        <f t="shared" si="0"/>
        <v>82.292032304073601</v>
      </c>
      <c r="J14" s="47">
        <v>482</v>
      </c>
      <c r="K14" s="47">
        <v>121</v>
      </c>
      <c r="L14" s="47">
        <v>0</v>
      </c>
      <c r="M14" s="47">
        <v>0</v>
      </c>
      <c r="N14" s="3"/>
      <c r="O14" s="56"/>
      <c r="P14" s="43"/>
      <c r="Q14" s="43"/>
      <c r="R14" s="44"/>
      <c r="S14" s="44"/>
    </row>
    <row r="15" spans="1:19" ht="24" x14ac:dyDescent="0.3">
      <c r="A15" s="1"/>
      <c r="B15" s="54" t="s">
        <v>211</v>
      </c>
      <c r="C15" s="47">
        <v>-19</v>
      </c>
      <c r="D15" s="47">
        <v>0</v>
      </c>
      <c r="E15" s="47">
        <v>84640</v>
      </c>
      <c r="F15" s="47">
        <v>84651</v>
      </c>
      <c r="G15" s="47">
        <v>0</v>
      </c>
      <c r="H15" s="47">
        <v>30</v>
      </c>
      <c r="I15" s="47">
        <f t="shared" si="0"/>
        <v>100.03545219271813</v>
      </c>
      <c r="J15" s="47">
        <v>0</v>
      </c>
      <c r="K15" s="47">
        <v>0</v>
      </c>
      <c r="L15" s="47">
        <v>0</v>
      </c>
      <c r="M15" s="47">
        <v>0</v>
      </c>
      <c r="N15" s="3"/>
      <c r="O15" s="56"/>
      <c r="P15" s="43"/>
      <c r="Q15" s="43"/>
      <c r="R15" s="44"/>
      <c r="S15" s="44"/>
    </row>
    <row r="16" spans="1:19" ht="27.6" customHeight="1" x14ac:dyDescent="0.3">
      <c r="A16" s="1"/>
      <c r="B16" s="54" t="s">
        <v>212</v>
      </c>
      <c r="C16" s="47">
        <v>2099.85</v>
      </c>
      <c r="D16" s="47">
        <v>0</v>
      </c>
      <c r="E16" s="47">
        <v>6637</v>
      </c>
      <c r="F16" s="47">
        <v>5688.41</v>
      </c>
      <c r="G16" s="47">
        <v>3188.24</v>
      </c>
      <c r="H16" s="47">
        <v>139.80000000000001</v>
      </c>
      <c r="I16" s="47">
        <f t="shared" si="0"/>
        <v>65.108248396161088</v>
      </c>
      <c r="J16" s="47">
        <v>0</v>
      </c>
      <c r="K16" s="47">
        <v>0</v>
      </c>
      <c r="L16" s="47">
        <v>0</v>
      </c>
      <c r="M16" s="47">
        <v>0</v>
      </c>
      <c r="N16" s="3"/>
      <c r="O16" s="56"/>
      <c r="P16" s="43"/>
      <c r="Q16" s="43"/>
      <c r="R16" s="44"/>
      <c r="S16" s="44"/>
    </row>
    <row r="17" spans="1:42" ht="40.200000000000003" customHeight="1" x14ac:dyDescent="0.3">
      <c r="A17" s="1"/>
      <c r="B17" s="54" t="s">
        <v>214</v>
      </c>
      <c r="C17" s="47">
        <v>-2.2999999999999998</v>
      </c>
      <c r="D17" s="47">
        <v>0</v>
      </c>
      <c r="E17" s="47">
        <v>19018</v>
      </c>
      <c r="F17" s="47">
        <v>19018</v>
      </c>
      <c r="G17" s="47">
        <v>0</v>
      </c>
      <c r="H17" s="47">
        <v>2.2999999999999998</v>
      </c>
      <c r="I17" s="47">
        <f t="shared" si="0"/>
        <v>100.01209526864643</v>
      </c>
      <c r="J17" s="47">
        <v>0</v>
      </c>
      <c r="K17" s="47">
        <v>0</v>
      </c>
      <c r="L17" s="47">
        <v>0</v>
      </c>
      <c r="M17" s="47">
        <v>8264</v>
      </c>
      <c r="N17" s="3"/>
      <c r="O17" s="56"/>
      <c r="P17" s="43"/>
      <c r="Q17" s="43"/>
      <c r="R17" s="44"/>
      <c r="S17" s="44"/>
    </row>
    <row r="18" spans="1:42" ht="36" x14ac:dyDescent="0.3">
      <c r="A18" s="1"/>
      <c r="B18" s="54" t="s">
        <v>215</v>
      </c>
      <c r="C18" s="47">
        <v>17765.599999999999</v>
      </c>
      <c r="D18" s="47">
        <v>0</v>
      </c>
      <c r="E18" s="47">
        <v>45243</v>
      </c>
      <c r="F18" s="47">
        <v>46165.8</v>
      </c>
      <c r="G18" s="47">
        <v>17123.8</v>
      </c>
      <c r="H18" s="47">
        <v>281</v>
      </c>
      <c r="I18" s="47">
        <f t="shared" si="0"/>
        <v>73.26904581279382</v>
      </c>
      <c r="J18" s="47">
        <v>0</v>
      </c>
      <c r="K18" s="47">
        <v>0</v>
      </c>
      <c r="L18" s="47">
        <v>0</v>
      </c>
      <c r="M18" s="47">
        <v>12396</v>
      </c>
      <c r="N18" s="3"/>
      <c r="O18" s="56"/>
      <c r="P18" s="43"/>
      <c r="Q18" s="43"/>
      <c r="R18" s="44"/>
      <c r="S18" s="44"/>
    </row>
    <row r="19" spans="1:42" ht="24" x14ac:dyDescent="0.3">
      <c r="A19" s="1"/>
      <c r="B19" s="54" t="s">
        <v>216</v>
      </c>
      <c r="C19" s="47">
        <v>10111.58</v>
      </c>
      <c r="D19" s="47">
        <v>0</v>
      </c>
      <c r="E19" s="47">
        <v>10628</v>
      </c>
      <c r="F19" s="47">
        <v>9126.48</v>
      </c>
      <c r="G19" s="47">
        <v>11703.1</v>
      </c>
      <c r="H19" s="47">
        <v>90</v>
      </c>
      <c r="I19" s="47">
        <f t="shared" si="0"/>
        <v>44.005134144471583</v>
      </c>
      <c r="J19" s="47">
        <v>0</v>
      </c>
      <c r="K19" s="47">
        <v>0</v>
      </c>
      <c r="L19" s="47">
        <v>0</v>
      </c>
      <c r="M19" s="47">
        <v>6791</v>
      </c>
      <c r="N19" s="3"/>
      <c r="O19" s="56"/>
      <c r="P19" s="43"/>
      <c r="Q19" s="43"/>
      <c r="R19" s="44"/>
      <c r="S19" s="44"/>
    </row>
    <row r="20" spans="1:42" ht="24" x14ac:dyDescent="0.3">
      <c r="A20" s="1"/>
      <c r="B20" s="54" t="s">
        <v>225</v>
      </c>
      <c r="C20" s="47">
        <v>960727.4</v>
      </c>
      <c r="D20" s="47">
        <v>0</v>
      </c>
      <c r="E20" s="47">
        <v>617771.31000000006</v>
      </c>
      <c r="F20" s="47">
        <v>538184.15</v>
      </c>
      <c r="G20" s="47">
        <v>1041994.21</v>
      </c>
      <c r="H20" s="47">
        <v>1679.65</v>
      </c>
      <c r="I20" s="47">
        <f t="shared" si="0"/>
        <v>34.094684182542032</v>
      </c>
      <c r="J20" s="47">
        <v>0</v>
      </c>
      <c r="K20" s="47">
        <v>0</v>
      </c>
      <c r="L20" s="47">
        <v>0</v>
      </c>
      <c r="M20" s="47">
        <v>0</v>
      </c>
      <c r="N20" s="3"/>
      <c r="O20" s="56"/>
      <c r="P20" s="43"/>
      <c r="Q20" s="43"/>
      <c r="R20" s="44"/>
      <c r="S20" s="44"/>
    </row>
    <row r="21" spans="1:42" ht="36" x14ac:dyDescent="0.3">
      <c r="A21" s="1"/>
      <c r="B21" s="54" t="s">
        <v>217</v>
      </c>
      <c r="C21" s="47">
        <v>8610.9599999999991</v>
      </c>
      <c r="D21" s="47">
        <v>0</v>
      </c>
      <c r="E21" s="47">
        <v>11136.87</v>
      </c>
      <c r="F21" s="47">
        <v>15712.87</v>
      </c>
      <c r="G21" s="47">
        <v>4034.96</v>
      </c>
      <c r="H21" s="47">
        <v>0</v>
      </c>
      <c r="I21" s="47">
        <f t="shared" si="0"/>
        <v>79.567577804751195</v>
      </c>
      <c r="J21" s="47">
        <v>0</v>
      </c>
      <c r="K21" s="47">
        <v>0</v>
      </c>
      <c r="L21" s="47">
        <v>0</v>
      </c>
      <c r="M21" s="47">
        <v>0</v>
      </c>
      <c r="N21" s="3"/>
      <c r="O21" s="56"/>
      <c r="P21" s="43"/>
      <c r="Q21" s="43"/>
      <c r="R21" s="44"/>
      <c r="S21" s="44"/>
    </row>
    <row r="22" spans="1:42" ht="24" x14ac:dyDescent="0.3">
      <c r="A22" s="1"/>
      <c r="B22" s="54" t="s">
        <v>218</v>
      </c>
      <c r="C22" s="47">
        <v>39051.54</v>
      </c>
      <c r="D22" s="47">
        <v>0</v>
      </c>
      <c r="E22" s="47">
        <v>42092.23</v>
      </c>
      <c r="F22" s="47">
        <v>37946.01</v>
      </c>
      <c r="G22" s="47">
        <v>43619.35</v>
      </c>
      <c r="H22" s="47">
        <v>421.59</v>
      </c>
      <c r="I22" s="47">
        <f t="shared" si="0"/>
        <v>46.763922849529912</v>
      </c>
      <c r="J22" s="47">
        <v>0</v>
      </c>
      <c r="K22" s="47">
        <v>0</v>
      </c>
      <c r="L22" s="47">
        <v>0</v>
      </c>
      <c r="M22" s="47">
        <v>0</v>
      </c>
      <c r="N22" s="3"/>
      <c r="O22" s="56"/>
      <c r="P22" s="43"/>
      <c r="Q22" s="43"/>
      <c r="R22" s="44"/>
      <c r="S22" s="44"/>
    </row>
    <row r="23" spans="1:42" ht="36" x14ac:dyDescent="0.3">
      <c r="A23" s="1"/>
      <c r="B23" s="54" t="s">
        <v>227</v>
      </c>
      <c r="C23" s="47">
        <v>3642.98</v>
      </c>
      <c r="D23" s="47">
        <v>0</v>
      </c>
      <c r="E23" s="47">
        <v>1499500.37</v>
      </c>
      <c r="F23" s="47">
        <v>1498744.15</v>
      </c>
      <c r="G23" s="47">
        <v>4400.1099999999997</v>
      </c>
      <c r="H23" s="47">
        <v>0.91</v>
      </c>
      <c r="I23" s="47">
        <f t="shared" si="0"/>
        <v>99.707333302575549</v>
      </c>
      <c r="J23" s="47">
        <v>0</v>
      </c>
      <c r="K23" s="47">
        <v>0</v>
      </c>
      <c r="L23" s="47">
        <v>0</v>
      </c>
      <c r="M23" s="47">
        <v>0</v>
      </c>
      <c r="N23" s="3"/>
      <c r="O23" s="56"/>
      <c r="P23" s="43"/>
      <c r="Q23" s="43"/>
      <c r="R23" s="44"/>
      <c r="S23" s="44"/>
    </row>
    <row r="24" spans="1:42" ht="24" x14ac:dyDescent="0.3">
      <c r="A24" s="1"/>
      <c r="B24" s="54" t="s">
        <v>219</v>
      </c>
      <c r="C24" s="47">
        <v>179842.04</v>
      </c>
      <c r="D24" s="47">
        <v>5.78</v>
      </c>
      <c r="E24" s="47">
        <v>1891321.2</v>
      </c>
      <c r="F24" s="47">
        <v>1847923.18</v>
      </c>
      <c r="G24" s="47">
        <v>244361.17</v>
      </c>
      <c r="H24" s="47">
        <v>21115.33</v>
      </c>
      <c r="I24" s="47">
        <f t="shared" si="0"/>
        <v>89.22151302762596</v>
      </c>
      <c r="J24" s="47">
        <v>0</v>
      </c>
      <c r="K24" s="47">
        <v>0</v>
      </c>
      <c r="L24" s="47">
        <v>20391</v>
      </c>
      <c r="M24" s="47">
        <v>0</v>
      </c>
      <c r="N24" s="3"/>
      <c r="O24" s="56"/>
      <c r="P24" s="43"/>
      <c r="Q24" s="43"/>
      <c r="R24" s="44"/>
      <c r="S24" s="44"/>
    </row>
    <row r="25" spans="1:42" x14ac:dyDescent="0.3">
      <c r="A25" s="1"/>
      <c r="B25" s="45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3"/>
      <c r="P25" s="43"/>
      <c r="Q25" s="43"/>
      <c r="R25" s="44"/>
      <c r="S25" s="44"/>
    </row>
    <row r="26" spans="1:42" ht="24" customHeight="1" x14ac:dyDescent="0.3">
      <c r="A26" s="1"/>
      <c r="B26" s="69" t="s">
        <v>228</v>
      </c>
      <c r="C26" s="69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3"/>
      <c r="O26" s="56"/>
      <c r="P26" s="43"/>
      <c r="Q26" s="43"/>
      <c r="R26" s="44"/>
      <c r="S26" s="44"/>
    </row>
    <row r="27" spans="1:42" x14ac:dyDescent="0.3">
      <c r="A27" s="1"/>
      <c r="B27" s="55"/>
      <c r="C27" s="48"/>
      <c r="D27" s="48"/>
      <c r="E27" s="48"/>
      <c r="F27" s="57"/>
      <c r="G27" s="57"/>
      <c r="H27" s="48"/>
      <c r="I27" s="48"/>
      <c r="J27" s="48"/>
      <c r="K27" s="48"/>
      <c r="L27" s="48"/>
      <c r="M27" s="48"/>
      <c r="N27" s="3"/>
      <c r="O27" s="56"/>
      <c r="P27" s="43"/>
      <c r="Q27" s="43"/>
      <c r="R27" s="44"/>
      <c r="S27" s="44"/>
    </row>
    <row r="28" spans="1:42" x14ac:dyDescent="0.3">
      <c r="A28" s="1"/>
      <c r="B28" s="45"/>
      <c r="C28" s="48"/>
      <c r="D28" s="48"/>
      <c r="E28" s="48"/>
      <c r="F28" s="57"/>
      <c r="G28" s="57"/>
      <c r="H28" s="48"/>
      <c r="I28" s="48"/>
      <c r="J28" s="48"/>
      <c r="K28" s="48"/>
      <c r="L28" s="48"/>
      <c r="M28" s="48"/>
      <c r="N28" s="3"/>
      <c r="O28" s="56"/>
      <c r="P28" s="43"/>
      <c r="Q28" s="43"/>
      <c r="R28" s="44"/>
      <c r="S28" s="44"/>
    </row>
    <row r="29" spans="1:42" x14ac:dyDescent="0.3">
      <c r="A29" s="1"/>
      <c r="B29" s="45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3"/>
      <c r="O29" s="56"/>
      <c r="P29" s="43"/>
      <c r="Q29" s="43"/>
      <c r="R29" s="44"/>
      <c r="S29" s="44"/>
    </row>
    <row r="30" spans="1:42" x14ac:dyDescent="0.3">
      <c r="A30" s="1"/>
      <c r="B30" s="45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3"/>
      <c r="O30" s="56"/>
      <c r="P30" s="43"/>
      <c r="Q30" s="43"/>
      <c r="R30" s="44"/>
      <c r="S30" s="44"/>
    </row>
    <row r="31" spans="1:42" x14ac:dyDescent="0.3">
      <c r="A31" s="1"/>
      <c r="B31" s="45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3"/>
      <c r="O31" s="56"/>
      <c r="P31" s="43"/>
      <c r="Q31" s="43"/>
      <c r="R31" s="44"/>
      <c r="S31" s="44"/>
    </row>
    <row r="32" spans="1:42" x14ac:dyDescent="0.3">
      <c r="A32" s="1"/>
      <c r="B32" s="45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3"/>
      <c r="O32" s="56"/>
      <c r="P32" s="43"/>
      <c r="Q32" s="43"/>
      <c r="R32" s="44"/>
      <c r="S32" s="44"/>
      <c r="AP32" s="56">
        <f>C25+E25-F25+H25</f>
        <v>0</v>
      </c>
    </row>
    <row r="33" spans="1:19" x14ac:dyDescent="0.3">
      <c r="A33" s="1"/>
      <c r="B33" s="45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3"/>
      <c r="O33" s="56"/>
      <c r="P33" s="43"/>
      <c r="Q33" s="43"/>
      <c r="R33" s="44"/>
      <c r="S33" s="44"/>
    </row>
    <row r="34" spans="1:19" x14ac:dyDescent="0.3">
      <c r="A34" s="1"/>
      <c r="B34" s="45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3"/>
      <c r="O34" s="56"/>
      <c r="P34" s="43"/>
      <c r="Q34" s="43"/>
      <c r="R34" s="44"/>
      <c r="S34" s="44"/>
    </row>
    <row r="35" spans="1:19" x14ac:dyDescent="0.3">
      <c r="A35" s="1"/>
      <c r="B35" s="45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3"/>
      <c r="O35" s="56"/>
      <c r="P35" s="43"/>
      <c r="Q35" s="43"/>
      <c r="R35" s="44"/>
      <c r="S35" s="44"/>
    </row>
    <row r="36" spans="1:19" x14ac:dyDescent="0.3">
      <c r="A36" s="1"/>
      <c r="B36" s="45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3"/>
      <c r="O36" s="56"/>
      <c r="P36" s="43"/>
      <c r="Q36" s="43"/>
      <c r="R36" s="44"/>
      <c r="S36" s="44"/>
    </row>
    <row r="37" spans="1:19" x14ac:dyDescent="0.3">
      <c r="A37" s="1"/>
      <c r="B37" s="45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3"/>
      <c r="O37" s="56"/>
      <c r="P37" s="43"/>
      <c r="Q37" s="43"/>
      <c r="R37" s="44"/>
      <c r="S37" s="44"/>
    </row>
    <row r="38" spans="1:19" x14ac:dyDescent="0.3">
      <c r="A38" s="1"/>
      <c r="B38" s="4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3"/>
      <c r="O38" s="56"/>
      <c r="P38" s="43"/>
      <c r="Q38" s="43"/>
      <c r="R38" s="44"/>
      <c r="S38" s="44"/>
    </row>
    <row r="39" spans="1:19" x14ac:dyDescent="0.3">
      <c r="A39" s="1"/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3"/>
      <c r="O39" s="56"/>
      <c r="P39" s="43"/>
      <c r="Q39" s="43"/>
      <c r="R39" s="44"/>
      <c r="S39" s="44"/>
    </row>
    <row r="40" spans="1:19" x14ac:dyDescent="0.3">
      <c r="A40" s="1"/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3"/>
      <c r="O40" s="56"/>
      <c r="P40" s="43"/>
      <c r="Q40" s="43"/>
      <c r="R40" s="44"/>
      <c r="S40" s="44"/>
    </row>
    <row r="41" spans="1:19" x14ac:dyDescent="0.3">
      <c r="A41" s="1"/>
      <c r="B41" s="45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3"/>
      <c r="O41" s="56"/>
      <c r="P41" s="43"/>
      <c r="Q41" s="43"/>
      <c r="R41" s="44"/>
      <c r="S41" s="44"/>
    </row>
    <row r="42" spans="1:19" x14ac:dyDescent="0.3">
      <c r="A42" s="1"/>
      <c r="B42" s="45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3"/>
      <c r="O42" s="56"/>
      <c r="P42" s="43"/>
      <c r="Q42" s="43"/>
      <c r="R42" s="44"/>
      <c r="S42" s="44"/>
    </row>
    <row r="43" spans="1:19" x14ac:dyDescent="0.3">
      <c r="A43" s="1"/>
      <c r="B43" s="45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3"/>
      <c r="O43" s="56"/>
      <c r="P43" s="43"/>
      <c r="Q43" s="43"/>
      <c r="R43" s="44"/>
      <c r="S43" s="44"/>
    </row>
    <row r="44" spans="1:19" x14ac:dyDescent="0.3">
      <c r="A44" s="1"/>
      <c r="B44" s="45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3"/>
      <c r="O44" s="56"/>
      <c r="P44" s="43"/>
      <c r="Q44" s="43"/>
      <c r="R44" s="44"/>
      <c r="S44" s="44"/>
    </row>
    <row r="45" spans="1:19" x14ac:dyDescent="0.3">
      <c r="A45" s="1"/>
      <c r="B45" s="45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3"/>
      <c r="O45" s="56"/>
      <c r="P45" s="43"/>
      <c r="Q45" s="43"/>
      <c r="R45" s="44"/>
      <c r="S45" s="44"/>
    </row>
    <row r="46" spans="1:19" x14ac:dyDescent="0.3">
      <c r="A46" s="1"/>
      <c r="B46" s="4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3"/>
      <c r="O46" s="56"/>
      <c r="P46" s="43"/>
      <c r="Q46" s="43"/>
      <c r="R46" s="44"/>
      <c r="S46" s="44"/>
    </row>
    <row r="47" spans="1:19" x14ac:dyDescent="0.3">
      <c r="A47" s="1"/>
      <c r="B47" s="45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3"/>
      <c r="O47" s="56"/>
      <c r="P47" s="43"/>
      <c r="Q47" s="43"/>
      <c r="R47" s="44"/>
      <c r="S47" s="44"/>
    </row>
    <row r="48" spans="1:19" x14ac:dyDescent="0.3">
      <c r="A48" s="1"/>
      <c r="B48" s="45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3"/>
      <c r="O48" s="56"/>
      <c r="P48" s="43"/>
      <c r="Q48" s="43"/>
      <c r="R48" s="44"/>
      <c r="S48" s="44"/>
    </row>
    <row r="49" spans="1:19" x14ac:dyDescent="0.3">
      <c r="A49" s="1"/>
      <c r="B49" s="45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3"/>
      <c r="O49" s="56"/>
      <c r="P49" s="43"/>
      <c r="Q49" s="43"/>
      <c r="R49" s="44"/>
      <c r="S49" s="44"/>
    </row>
    <row r="50" spans="1:19" x14ac:dyDescent="0.3">
      <c r="A50" s="1"/>
      <c r="B50" s="45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3"/>
      <c r="O50" s="56"/>
      <c r="P50" s="43"/>
      <c r="Q50" s="43"/>
      <c r="R50" s="44"/>
      <c r="S50" s="44"/>
    </row>
    <row r="51" spans="1:19" x14ac:dyDescent="0.3">
      <c r="A51" s="1"/>
      <c r="B51" s="45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3"/>
      <c r="O51" s="3"/>
      <c r="P51" s="43"/>
      <c r="Q51" s="43"/>
      <c r="R51" s="44"/>
      <c r="S51" s="44"/>
    </row>
    <row r="52" spans="1:19" x14ac:dyDescent="0.3">
      <c r="A52" s="1"/>
      <c r="B52" s="45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3"/>
      <c r="O52" s="3"/>
      <c r="P52" s="43"/>
      <c r="Q52" s="43"/>
      <c r="R52" s="44"/>
      <c r="S52" s="44"/>
    </row>
    <row r="53" spans="1:19" x14ac:dyDescent="0.3">
      <c r="A53" s="1"/>
      <c r="B53" s="45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3"/>
      <c r="O53" s="3"/>
      <c r="P53" s="43"/>
      <c r="Q53" s="43"/>
      <c r="R53" s="44"/>
      <c r="S53" s="44"/>
    </row>
    <row r="54" spans="1:19" x14ac:dyDescent="0.3">
      <c r="A54" s="1"/>
      <c r="B54" s="45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3"/>
      <c r="O54" s="3"/>
      <c r="P54" s="43"/>
      <c r="Q54" s="43"/>
      <c r="R54" s="44"/>
      <c r="S54" s="44"/>
    </row>
    <row r="55" spans="1:19" x14ac:dyDescent="0.3">
      <c r="A55" s="1"/>
      <c r="B55" s="45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3"/>
      <c r="O55" s="3"/>
      <c r="P55" s="43"/>
      <c r="Q55" s="43"/>
      <c r="R55" s="44"/>
      <c r="S55" s="44"/>
    </row>
    <row r="56" spans="1:19" x14ac:dyDescent="0.3">
      <c r="A56" s="1"/>
      <c r="B56" s="45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3"/>
      <c r="O56" s="3"/>
      <c r="P56" s="43"/>
      <c r="Q56" s="43"/>
      <c r="R56" s="44"/>
      <c r="S56" s="44"/>
    </row>
    <row r="57" spans="1:19" x14ac:dyDescent="0.3">
      <c r="A57" s="1"/>
      <c r="B57" s="45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3"/>
      <c r="O57" s="3"/>
      <c r="P57" s="43"/>
      <c r="Q57" s="43"/>
      <c r="R57" s="44"/>
      <c r="S57" s="44"/>
    </row>
    <row r="58" spans="1:19" x14ac:dyDescent="0.3">
      <c r="A58" s="1"/>
      <c r="B58" s="45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3"/>
      <c r="O58" s="3"/>
      <c r="P58" s="43"/>
      <c r="Q58" s="43"/>
      <c r="R58" s="44"/>
      <c r="S58" s="44"/>
    </row>
    <row r="59" spans="1:19" x14ac:dyDescent="0.3">
      <c r="A59" s="1"/>
      <c r="B59" s="45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3"/>
      <c r="O59" s="3"/>
      <c r="P59" s="43"/>
      <c r="Q59" s="43"/>
      <c r="R59" s="44"/>
      <c r="S59" s="44"/>
    </row>
    <row r="60" spans="1:19" x14ac:dyDescent="0.3">
      <c r="A60" s="1"/>
      <c r="B60" s="45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3"/>
      <c r="O60" s="3"/>
      <c r="P60" s="43"/>
      <c r="Q60" s="43"/>
      <c r="R60" s="44"/>
      <c r="S60" s="44"/>
    </row>
    <row r="61" spans="1:19" x14ac:dyDescent="0.3">
      <c r="A61" s="1"/>
      <c r="B61" s="45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3"/>
      <c r="O61" s="3"/>
      <c r="P61" s="43"/>
      <c r="Q61" s="43"/>
      <c r="R61" s="44"/>
      <c r="S61" s="44"/>
    </row>
    <row r="62" spans="1:19" x14ac:dyDescent="0.3">
      <c r="A62" s="1"/>
      <c r="B62" s="45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3"/>
      <c r="O62" s="3"/>
      <c r="P62" s="43"/>
      <c r="Q62" s="43"/>
      <c r="R62" s="44"/>
      <c r="S62" s="44"/>
    </row>
    <row r="63" spans="1:19" x14ac:dyDescent="0.3">
      <c r="A63" s="1"/>
      <c r="B63" s="46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1"/>
      <c r="O63" s="1"/>
      <c r="P63" s="42"/>
      <c r="Q63" s="42"/>
    </row>
    <row r="64" spans="1:19" x14ac:dyDescent="0.3">
      <c r="A64" s="1"/>
      <c r="B64" s="46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1"/>
      <c r="O64" s="1"/>
      <c r="P64" s="42"/>
      <c r="Q64" s="42"/>
    </row>
    <row r="65" spans="1:17" x14ac:dyDescent="0.3">
      <c r="A65" s="1"/>
      <c r="B65" s="46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1"/>
      <c r="O65" s="1"/>
      <c r="P65" s="42"/>
      <c r="Q65" s="42"/>
    </row>
    <row r="66" spans="1:17" x14ac:dyDescent="0.3">
      <c r="A66" s="1"/>
      <c r="B66" s="46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1"/>
      <c r="O66" s="1"/>
      <c r="P66" s="42"/>
      <c r="Q66" s="42"/>
    </row>
    <row r="67" spans="1:17" x14ac:dyDescent="0.3">
      <c r="A67" s="1"/>
      <c r="B67" s="46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1"/>
      <c r="O67" s="1"/>
      <c r="P67" s="42"/>
      <c r="Q67" s="42"/>
    </row>
    <row r="68" spans="1:17" x14ac:dyDescent="0.3">
      <c r="A68" s="1"/>
      <c r="B68" s="1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1"/>
      <c r="O68" s="1"/>
      <c r="P68" s="42"/>
      <c r="Q68" s="42"/>
    </row>
    <row r="69" spans="1:17" x14ac:dyDescent="0.3">
      <c r="A69" s="1"/>
      <c r="B69" s="1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1"/>
      <c r="O69" s="1"/>
      <c r="P69" s="42"/>
      <c r="Q69" s="42"/>
    </row>
    <row r="70" spans="1:17" x14ac:dyDescent="0.3">
      <c r="A70" s="1"/>
      <c r="B70" s="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1"/>
      <c r="O70" s="1"/>
      <c r="P70" s="42"/>
      <c r="Q70" s="42"/>
    </row>
    <row r="71" spans="1:17" x14ac:dyDescent="0.3">
      <c r="A71" s="1"/>
      <c r="B71" s="1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1"/>
      <c r="O71" s="1"/>
      <c r="P71" s="42"/>
      <c r="Q71" s="42"/>
    </row>
    <row r="72" spans="1:17" x14ac:dyDescent="0.3">
      <c r="A72" s="1"/>
      <c r="B72" s="1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1"/>
      <c r="O72" s="1"/>
      <c r="P72" s="42"/>
      <c r="Q72" s="42"/>
    </row>
    <row r="73" spans="1:17" x14ac:dyDescent="0.3">
      <c r="A73" s="1"/>
      <c r="B73" s="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1"/>
      <c r="O73" s="1"/>
      <c r="P73" s="42"/>
      <c r="Q73" s="42"/>
    </row>
    <row r="74" spans="1:17" x14ac:dyDescent="0.3">
      <c r="A74" s="1"/>
      <c r="B74" s="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1"/>
      <c r="O74" s="1"/>
      <c r="P74" s="42"/>
      <c r="Q74" s="42"/>
    </row>
    <row r="75" spans="1:17" x14ac:dyDescent="0.3">
      <c r="A75" s="1"/>
      <c r="B75" s="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1"/>
      <c r="O75" s="1"/>
      <c r="P75" s="42"/>
      <c r="Q75" s="42"/>
    </row>
    <row r="76" spans="1:17" x14ac:dyDescent="0.3">
      <c r="A76" s="1"/>
      <c r="B76" s="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1"/>
      <c r="O76" s="1"/>
      <c r="P76" s="42"/>
      <c r="Q76" s="42"/>
    </row>
    <row r="77" spans="1:17" x14ac:dyDescent="0.3">
      <c r="A77" s="1"/>
      <c r="B77" s="1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1"/>
      <c r="O77" s="1"/>
      <c r="P77" s="42"/>
      <c r="Q77" s="42"/>
    </row>
    <row r="78" spans="1:17" x14ac:dyDescent="0.3">
      <c r="A78" s="41"/>
      <c r="B78" s="4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41"/>
      <c r="O78" s="41"/>
    </row>
    <row r="79" spans="1:17" x14ac:dyDescent="0.3">
      <c r="A79" s="41"/>
      <c r="B79" s="4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41"/>
      <c r="O79" s="41"/>
    </row>
    <row r="80" spans="1:17" x14ac:dyDescent="0.3">
      <c r="A80" s="41"/>
      <c r="B80" s="4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41"/>
      <c r="O80" s="41"/>
    </row>
    <row r="81" spans="1:15" x14ac:dyDescent="0.3">
      <c r="A81" s="41"/>
      <c r="B81" s="4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41"/>
      <c r="O81" s="41"/>
    </row>
    <row r="82" spans="1:15" x14ac:dyDescent="0.3">
      <c r="A82" s="41"/>
      <c r="B82" s="4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41"/>
      <c r="O82" s="41"/>
    </row>
    <row r="83" spans="1:15" x14ac:dyDescent="0.3">
      <c r="A83" s="41"/>
      <c r="B83" s="4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41"/>
      <c r="O83" s="41"/>
    </row>
    <row r="84" spans="1:15" x14ac:dyDescent="0.3">
      <c r="A84" s="41"/>
      <c r="B84" s="4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41"/>
      <c r="O84" s="41"/>
    </row>
    <row r="85" spans="1:15" x14ac:dyDescent="0.3">
      <c r="A85" s="41"/>
      <c r="B85" s="4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41"/>
      <c r="O85" s="41"/>
    </row>
    <row r="86" spans="1:15" x14ac:dyDescent="0.3">
      <c r="A86" s="41"/>
      <c r="B86" s="4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41"/>
      <c r="O86" s="41"/>
    </row>
    <row r="87" spans="1:15" x14ac:dyDescent="0.3">
      <c r="A87" s="41"/>
      <c r="B87" s="4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41"/>
      <c r="O87" s="41"/>
    </row>
    <row r="88" spans="1:15" x14ac:dyDescent="0.3">
      <c r="A88" s="41"/>
      <c r="B88" s="4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41"/>
      <c r="O88" s="41"/>
    </row>
    <row r="89" spans="1:15" x14ac:dyDescent="0.3">
      <c r="A89" s="41"/>
      <c r="B89" s="4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41"/>
      <c r="O89" s="41"/>
    </row>
    <row r="90" spans="1:15" x14ac:dyDescent="0.3">
      <c r="A90" s="41"/>
      <c r="B90" s="4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41"/>
      <c r="O90" s="41"/>
    </row>
    <row r="91" spans="1:15" x14ac:dyDescent="0.3">
      <c r="A91" s="41"/>
      <c r="B91" s="4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41"/>
      <c r="O91" s="41"/>
    </row>
    <row r="92" spans="1:15" x14ac:dyDescent="0.3">
      <c r="A92" s="41"/>
      <c r="B92" s="4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41"/>
      <c r="O92" s="41"/>
    </row>
    <row r="93" spans="1:15" x14ac:dyDescent="0.3">
      <c r="A93" s="41"/>
      <c r="B93" s="4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41"/>
      <c r="O93" s="41"/>
    </row>
    <row r="94" spans="1:15" x14ac:dyDescent="0.3">
      <c r="A94" s="41"/>
      <c r="B94" s="4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41"/>
      <c r="O94" s="41"/>
    </row>
    <row r="95" spans="1:15" x14ac:dyDescent="0.3">
      <c r="A95" s="41"/>
      <c r="B95" s="4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41"/>
      <c r="O95" s="41"/>
    </row>
    <row r="96" spans="1:15" x14ac:dyDescent="0.3">
      <c r="A96" s="41"/>
      <c r="B96" s="4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41"/>
      <c r="O96" s="41"/>
    </row>
    <row r="97" spans="1:15" x14ac:dyDescent="0.3">
      <c r="A97" s="41"/>
      <c r="B97" s="4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41"/>
      <c r="O97" s="41"/>
    </row>
    <row r="98" spans="1:15" x14ac:dyDescent="0.3">
      <c r="A98" s="41"/>
      <c r="B98" s="4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41"/>
      <c r="O98" s="41"/>
    </row>
    <row r="99" spans="1:15" x14ac:dyDescent="0.3">
      <c r="A99" s="41"/>
      <c r="B99" s="4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41"/>
      <c r="O99" s="41"/>
    </row>
    <row r="100" spans="1:15" x14ac:dyDescent="0.3">
      <c r="A100" s="41"/>
      <c r="B100" s="4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41"/>
      <c r="O100" s="41"/>
    </row>
    <row r="101" spans="1:15" x14ac:dyDescent="0.3">
      <c r="A101" s="41"/>
      <c r="B101" s="4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41"/>
      <c r="O101" s="41"/>
    </row>
    <row r="102" spans="1:15" x14ac:dyDescent="0.3">
      <c r="A102" s="41"/>
      <c r="B102" s="4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41"/>
      <c r="O102" s="41"/>
    </row>
    <row r="103" spans="1:15" x14ac:dyDescent="0.3">
      <c r="A103" s="41"/>
      <c r="B103" s="4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41"/>
      <c r="O103" s="41"/>
    </row>
    <row r="104" spans="1:15" x14ac:dyDescent="0.3">
      <c r="A104" s="41"/>
      <c r="B104" s="4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41"/>
      <c r="O104" s="41"/>
    </row>
    <row r="105" spans="1:15" x14ac:dyDescent="0.3">
      <c r="A105" s="41"/>
      <c r="B105" s="4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41"/>
      <c r="O105" s="41"/>
    </row>
    <row r="106" spans="1:15" x14ac:dyDescent="0.3">
      <c r="A106" s="41"/>
      <c r="B106" s="4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41"/>
      <c r="O106" s="41"/>
    </row>
    <row r="107" spans="1:15" x14ac:dyDescent="0.3">
      <c r="A107" s="41"/>
      <c r="B107" s="4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41"/>
      <c r="O107" s="41"/>
    </row>
    <row r="108" spans="1:15" x14ac:dyDescent="0.3">
      <c r="A108" s="41"/>
      <c r="B108" s="4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41"/>
      <c r="O108" s="41"/>
    </row>
    <row r="109" spans="1:15" x14ac:dyDescent="0.3">
      <c r="A109" s="41"/>
      <c r="B109" s="4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41"/>
      <c r="O109" s="41"/>
    </row>
    <row r="110" spans="1:15" x14ac:dyDescent="0.3">
      <c r="A110" s="41"/>
      <c r="B110" s="4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41"/>
      <c r="O110" s="41"/>
    </row>
    <row r="111" spans="1:15" x14ac:dyDescent="0.3">
      <c r="A111" s="41"/>
      <c r="B111" s="4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41"/>
      <c r="O111" s="41"/>
    </row>
    <row r="112" spans="1:15" x14ac:dyDescent="0.3">
      <c r="A112" s="41"/>
      <c r="B112" s="4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41"/>
      <c r="O112" s="41"/>
    </row>
    <row r="113" spans="1:15" x14ac:dyDescent="0.3">
      <c r="A113" s="41"/>
      <c r="B113" s="4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41"/>
      <c r="O113" s="41"/>
    </row>
    <row r="114" spans="1:15" x14ac:dyDescent="0.3">
      <c r="A114" s="41"/>
      <c r="B114" s="4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41"/>
      <c r="O114" s="41"/>
    </row>
    <row r="115" spans="1:15" x14ac:dyDescent="0.3">
      <c r="A115" s="41"/>
      <c r="B115" s="4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41"/>
      <c r="O115" s="41"/>
    </row>
    <row r="116" spans="1:15" x14ac:dyDescent="0.3">
      <c r="A116" s="41"/>
      <c r="B116" s="4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41"/>
      <c r="O116" s="41"/>
    </row>
    <row r="117" spans="1:15" x14ac:dyDescent="0.3">
      <c r="A117" s="41"/>
      <c r="B117" s="4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41"/>
      <c r="O117" s="41"/>
    </row>
    <row r="118" spans="1:15" x14ac:dyDescent="0.3">
      <c r="A118" s="41"/>
      <c r="B118" s="4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41"/>
      <c r="O118" s="41"/>
    </row>
    <row r="119" spans="1:15" x14ac:dyDescent="0.3">
      <c r="A119" s="41"/>
      <c r="B119" s="4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41"/>
      <c r="O119" s="41"/>
    </row>
    <row r="120" spans="1:15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</row>
    <row r="121" spans="1:15" x14ac:dyDescent="0.3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1:15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</row>
    <row r="123" spans="1:15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</row>
    <row r="125" spans="1:15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</row>
    <row r="126" spans="1:15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</row>
    <row r="127" spans="1:15" x14ac:dyDescent="0.3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</row>
    <row r="128" spans="1:15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</row>
    <row r="129" spans="1:15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1:15" x14ac:dyDescent="0.3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1:15" x14ac:dyDescent="0.3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</row>
    <row r="132" spans="1:15" x14ac:dyDescent="0.3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</row>
    <row r="133" spans="1:15" x14ac:dyDescent="0.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</row>
    <row r="134" spans="1:15" x14ac:dyDescent="0.3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</row>
    <row r="135" spans="1:15" x14ac:dyDescent="0.3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</row>
    <row r="136" spans="1:15" x14ac:dyDescent="0.3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</row>
    <row r="137" spans="1:15" x14ac:dyDescent="0.3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</row>
    <row r="138" spans="1:15" x14ac:dyDescent="0.3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</row>
    <row r="139" spans="1:15" x14ac:dyDescent="0.3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</row>
    <row r="140" spans="1:15" x14ac:dyDescent="0.3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</row>
    <row r="141" spans="1:15" x14ac:dyDescent="0.3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</row>
    <row r="142" spans="1:15" x14ac:dyDescent="0.3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</row>
    <row r="143" spans="1:15" x14ac:dyDescent="0.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</row>
    <row r="144" spans="1:15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</row>
    <row r="145" spans="1:15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</row>
    <row r="146" spans="1:15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</row>
    <row r="147" spans="1:15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</row>
    <row r="148" spans="1:15" x14ac:dyDescent="0.3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</row>
    <row r="149" spans="1:15" x14ac:dyDescent="0.3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</row>
    <row r="150" spans="1:15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</row>
    <row r="151" spans="1:15" x14ac:dyDescent="0.3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</row>
    <row r="152" spans="1:15" x14ac:dyDescent="0.3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</row>
    <row r="153" spans="1:15" x14ac:dyDescent="0.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</row>
    <row r="154" spans="1:15" x14ac:dyDescent="0.3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</row>
    <row r="155" spans="1:15" x14ac:dyDescent="0.3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</row>
    <row r="156" spans="1:15" x14ac:dyDescent="0.3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</row>
    <row r="157" spans="1:15" x14ac:dyDescent="0.3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</row>
    <row r="158" spans="1:15" x14ac:dyDescent="0.3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</row>
    <row r="159" spans="1:15" x14ac:dyDescent="0.3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x14ac:dyDescent="0.3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x14ac:dyDescent="0.3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</row>
    <row r="162" spans="1:15" x14ac:dyDescent="0.3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</row>
    <row r="163" spans="1:15" x14ac:dyDescent="0.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</row>
    <row r="164" spans="1:15" x14ac:dyDescent="0.3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</row>
    <row r="165" spans="1:15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</row>
    <row r="166" spans="1:15" x14ac:dyDescent="0.3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</row>
    <row r="167" spans="1:15" x14ac:dyDescent="0.3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</row>
    <row r="168" spans="1:15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</row>
    <row r="169" spans="1:15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</row>
    <row r="170" spans="1:15" x14ac:dyDescent="0.3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</row>
    <row r="171" spans="1:15" x14ac:dyDescent="0.3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</row>
    <row r="172" spans="1:15" x14ac:dyDescent="0.3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</row>
    <row r="173" spans="1:15" x14ac:dyDescent="0.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</row>
    <row r="174" spans="1:15" x14ac:dyDescent="0.3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</row>
    <row r="175" spans="1:15" x14ac:dyDescent="0.3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</row>
    <row r="176" spans="1:15" x14ac:dyDescent="0.3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</row>
    <row r="177" spans="1:15" x14ac:dyDescent="0.3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</row>
    <row r="178" spans="1:15" x14ac:dyDescent="0.3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</row>
    <row r="179" spans="1:15" x14ac:dyDescent="0.3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</row>
    <row r="180" spans="1:15" x14ac:dyDescent="0.3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</row>
    <row r="181" spans="1:15" x14ac:dyDescent="0.3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</row>
    <row r="182" spans="1:15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</row>
    <row r="183" spans="1:15" x14ac:dyDescent="0.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</row>
    <row r="184" spans="1:15" x14ac:dyDescent="0.3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</row>
    <row r="185" spans="1:15" x14ac:dyDescent="0.3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</row>
    <row r="186" spans="1:15" x14ac:dyDescent="0.3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</row>
    <row r="187" spans="1:15" x14ac:dyDescent="0.3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</row>
    <row r="188" spans="1:15" x14ac:dyDescent="0.3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</row>
    <row r="189" spans="1:15" x14ac:dyDescent="0.3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</row>
    <row r="190" spans="1:15" x14ac:dyDescent="0.3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</row>
    <row r="191" spans="1:15" x14ac:dyDescent="0.3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</row>
    <row r="192" spans="1:15" x14ac:dyDescent="0.3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</row>
    <row r="193" spans="1:15" x14ac:dyDescent="0.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</row>
    <row r="194" spans="1:15" x14ac:dyDescent="0.3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</row>
    <row r="195" spans="1:15" x14ac:dyDescent="0.3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</row>
    <row r="196" spans="1:15" x14ac:dyDescent="0.3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</row>
    <row r="197" spans="1:15" x14ac:dyDescent="0.3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</row>
    <row r="198" spans="1:15" x14ac:dyDescent="0.3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</row>
    <row r="199" spans="1:15" x14ac:dyDescent="0.3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</row>
    <row r="200" spans="1:15" x14ac:dyDescent="0.3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</row>
    <row r="201" spans="1:15" x14ac:dyDescent="0.3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</row>
    <row r="202" spans="1:15" x14ac:dyDescent="0.3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</row>
    <row r="203" spans="1:15" x14ac:dyDescent="0.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</row>
    <row r="204" spans="1:15" x14ac:dyDescent="0.3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</row>
    <row r="205" spans="1:15" x14ac:dyDescent="0.3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</row>
    <row r="206" spans="1:15" x14ac:dyDescent="0.3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</row>
    <row r="207" spans="1:15" x14ac:dyDescent="0.3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</row>
    <row r="208" spans="1:15" x14ac:dyDescent="0.3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</row>
    <row r="209" spans="1:15" x14ac:dyDescent="0.3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</row>
    <row r="210" spans="1:15" x14ac:dyDescent="0.3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</row>
    <row r="211" spans="1:15" x14ac:dyDescent="0.3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</row>
    <row r="212" spans="1:15" x14ac:dyDescent="0.3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</row>
    <row r="213" spans="1:15" x14ac:dyDescent="0.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x14ac:dyDescent="0.3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</row>
    <row r="215" spans="1:15" x14ac:dyDescent="0.3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</row>
    <row r="216" spans="1:15" x14ac:dyDescent="0.3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</row>
    <row r="217" spans="1:15" x14ac:dyDescent="0.3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</row>
    <row r="218" spans="1:15" x14ac:dyDescent="0.3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</row>
    <row r="219" spans="1:15" x14ac:dyDescent="0.3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</row>
    <row r="220" spans="1:15" x14ac:dyDescent="0.3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</row>
    <row r="221" spans="1:15" x14ac:dyDescent="0.3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</row>
    <row r="222" spans="1:15" x14ac:dyDescent="0.3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</row>
    <row r="223" spans="1:15" x14ac:dyDescent="0.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</row>
    <row r="224" spans="1:15" x14ac:dyDescent="0.3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</row>
    <row r="225" spans="1:15" x14ac:dyDescent="0.3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</row>
    <row r="226" spans="1:15" x14ac:dyDescent="0.3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</row>
    <row r="227" spans="1:15" x14ac:dyDescent="0.3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</row>
    <row r="228" spans="1:15" x14ac:dyDescent="0.3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</row>
    <row r="229" spans="1:15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</row>
    <row r="230" spans="1:15" x14ac:dyDescent="0.3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</row>
    <row r="231" spans="1:15" x14ac:dyDescent="0.3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</row>
    <row r="232" spans="1:15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</row>
    <row r="233" spans="1:15" x14ac:dyDescent="0.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</row>
    <row r="234" spans="1:15" x14ac:dyDescent="0.3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</row>
    <row r="235" spans="1:15" x14ac:dyDescent="0.3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</row>
    <row r="236" spans="1:15" x14ac:dyDescent="0.3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</row>
    <row r="237" spans="1:15" x14ac:dyDescent="0.3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</row>
    <row r="238" spans="1:15" x14ac:dyDescent="0.3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</row>
    <row r="239" spans="1:15" x14ac:dyDescent="0.3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</row>
    <row r="240" spans="1:15" x14ac:dyDescent="0.3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</row>
  </sheetData>
  <mergeCells count="12">
    <mergeCell ref="B26:C26"/>
    <mergeCell ref="I2:M2"/>
    <mergeCell ref="B4:M4"/>
    <mergeCell ref="J6:M6"/>
    <mergeCell ref="B6:B7"/>
    <mergeCell ref="C6:C7"/>
    <mergeCell ref="E6:E7"/>
    <mergeCell ref="F6:F7"/>
    <mergeCell ref="G6:G7"/>
    <mergeCell ref="H6:H7"/>
    <mergeCell ref="I6:I7"/>
    <mergeCell ref="D6:D7"/>
  </mergeCells>
  <pageMargins left="1" right="1" top="1" bottom="1" header="0.5" footer="0.5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Załacznik_2</vt:lpstr>
      <vt:lpstr>Załącznik_2a</vt:lpstr>
      <vt:lpstr>Załacznik_2!Tytuły_wydruku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2022-03-28T08:46:40Z</dcterms:modified>
</cp:coreProperties>
</file>