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896169B6-FD84-4FB3-BBE0-64278E53FA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Area" localSheetId="0">Arkusz1!$B$1:$J$101</definedName>
    <definedName name="_xlnm.Print_Titles" localSheetId="0">Arkusz1!$4:$8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5" i="1"/>
  <c r="J16" i="1"/>
  <c r="J17" i="1"/>
  <c r="J18" i="1"/>
  <c r="J19" i="1"/>
  <c r="J22" i="1"/>
  <c r="J25" i="1"/>
  <c r="J27" i="1"/>
  <c r="J28" i="1"/>
  <c r="J29" i="1"/>
  <c r="J31" i="1"/>
  <c r="J33" i="1"/>
  <c r="J34" i="1"/>
  <c r="J35" i="1"/>
  <c r="J36" i="1"/>
  <c r="J37" i="1"/>
  <c r="J39" i="1"/>
  <c r="J42" i="1"/>
  <c r="J45" i="1"/>
  <c r="J46" i="1"/>
  <c r="J47" i="1"/>
  <c r="J48" i="1"/>
  <c r="J49" i="1"/>
  <c r="J50" i="1"/>
  <c r="J59" i="1"/>
  <c r="J62" i="1"/>
  <c r="J67" i="1"/>
  <c r="J69" i="1"/>
  <c r="J74" i="1"/>
  <c r="J76" i="1"/>
  <c r="J77" i="1"/>
  <c r="J80" i="1"/>
  <c r="J85" i="1"/>
  <c r="J90" i="1"/>
  <c r="J92" i="1"/>
  <c r="J93" i="1"/>
  <c r="J95" i="1"/>
  <c r="J96" i="1"/>
  <c r="E64" i="1"/>
  <c r="F64" i="1"/>
  <c r="G64" i="1"/>
  <c r="H64" i="1"/>
  <c r="I64" i="1"/>
  <c r="F55" i="1"/>
  <c r="G55" i="1"/>
  <c r="H55" i="1"/>
  <c r="I55" i="1"/>
  <c r="E55" i="1"/>
  <c r="I82" i="1" l="1"/>
  <c r="H82" i="1"/>
  <c r="G82" i="1"/>
  <c r="F82" i="1"/>
  <c r="E82" i="1"/>
  <c r="F32" i="1"/>
  <c r="G32" i="1"/>
  <c r="H32" i="1"/>
  <c r="I32" i="1"/>
  <c r="I41" i="1"/>
  <c r="H41" i="1"/>
  <c r="J41" i="1" s="1"/>
  <c r="G41" i="1"/>
  <c r="F41" i="1"/>
  <c r="E41" i="1"/>
  <c r="I79" i="1"/>
  <c r="I78" i="1" s="1"/>
  <c r="H79" i="1"/>
  <c r="G79" i="1"/>
  <c r="G78" i="1" s="1"/>
  <c r="F79" i="1"/>
  <c r="F78" i="1" s="1"/>
  <c r="E79" i="1"/>
  <c r="E78" i="1" s="1"/>
  <c r="E66" i="1"/>
  <c r="F66" i="1"/>
  <c r="G66" i="1"/>
  <c r="H66" i="1"/>
  <c r="J66" i="1" s="1"/>
  <c r="I66" i="1"/>
  <c r="F60" i="1"/>
  <c r="G60" i="1"/>
  <c r="H60" i="1"/>
  <c r="J60" i="1" s="1"/>
  <c r="I60" i="1"/>
  <c r="E60" i="1"/>
  <c r="F11" i="1"/>
  <c r="F10" i="1" s="1"/>
  <c r="G11" i="1"/>
  <c r="G10" i="1" s="1"/>
  <c r="H11" i="1"/>
  <c r="I11" i="1"/>
  <c r="I10" i="1" s="1"/>
  <c r="E11" i="1"/>
  <c r="E10" i="1" s="1"/>
  <c r="J32" i="1" l="1"/>
  <c r="H10" i="1"/>
  <c r="J10" i="1" s="1"/>
  <c r="J11" i="1"/>
  <c r="J79" i="1"/>
  <c r="H78" i="1"/>
  <c r="J78" i="1" s="1"/>
  <c r="F97" i="1"/>
  <c r="G97" i="1"/>
  <c r="H97" i="1"/>
  <c r="I97" i="1"/>
  <c r="E97" i="1"/>
  <c r="F94" i="1"/>
  <c r="G94" i="1"/>
  <c r="H94" i="1"/>
  <c r="I94" i="1"/>
  <c r="E94" i="1"/>
  <c r="F91" i="1"/>
  <c r="G91" i="1"/>
  <c r="H91" i="1"/>
  <c r="J91" i="1" s="1"/>
  <c r="I91" i="1"/>
  <c r="E91" i="1"/>
  <c r="F89" i="1"/>
  <c r="G89" i="1"/>
  <c r="H89" i="1"/>
  <c r="I89" i="1"/>
  <c r="E89" i="1"/>
  <c r="E86" i="1"/>
  <c r="F86" i="1"/>
  <c r="H86" i="1"/>
  <c r="I86" i="1"/>
  <c r="G86" i="1"/>
  <c r="F75" i="1"/>
  <c r="G75" i="1"/>
  <c r="H75" i="1"/>
  <c r="I75" i="1"/>
  <c r="E75" i="1"/>
  <c r="F73" i="1"/>
  <c r="G73" i="1"/>
  <c r="H73" i="1"/>
  <c r="J73" i="1" s="1"/>
  <c r="I73" i="1"/>
  <c r="E73" i="1"/>
  <c r="F70" i="1"/>
  <c r="G70" i="1"/>
  <c r="H70" i="1"/>
  <c r="I70" i="1"/>
  <c r="E70" i="1"/>
  <c r="F68" i="1"/>
  <c r="G68" i="1"/>
  <c r="H68" i="1"/>
  <c r="I68" i="1"/>
  <c r="E68" i="1"/>
  <c r="E63" i="1" s="1"/>
  <c r="F58" i="1"/>
  <c r="G58" i="1"/>
  <c r="H58" i="1"/>
  <c r="I58" i="1"/>
  <c r="E58" i="1"/>
  <c r="F52" i="1"/>
  <c r="G52" i="1"/>
  <c r="H52" i="1"/>
  <c r="I52" i="1"/>
  <c r="E52" i="1"/>
  <c r="F44" i="1"/>
  <c r="F43" i="1" s="1"/>
  <c r="G44" i="1"/>
  <c r="G43" i="1" s="1"/>
  <c r="H44" i="1"/>
  <c r="I44" i="1"/>
  <c r="I43" i="1" s="1"/>
  <c r="E44" i="1"/>
  <c r="E43" i="1" s="1"/>
  <c r="E32" i="1"/>
  <c r="F26" i="1"/>
  <c r="G26" i="1"/>
  <c r="H26" i="1"/>
  <c r="I26" i="1"/>
  <c r="E26" i="1"/>
  <c r="F24" i="1"/>
  <c r="G24" i="1"/>
  <c r="I24" i="1"/>
  <c r="F21" i="1"/>
  <c r="F20" i="1" s="1"/>
  <c r="G21" i="1"/>
  <c r="G20" i="1" s="1"/>
  <c r="H21" i="1"/>
  <c r="I21" i="1"/>
  <c r="I20" i="1" s="1"/>
  <c r="E21" i="1"/>
  <c r="F14" i="1"/>
  <c r="F13" i="1" s="1"/>
  <c r="G14" i="1"/>
  <c r="G13" i="1" s="1"/>
  <c r="H14" i="1"/>
  <c r="I14" i="1"/>
  <c r="I13" i="1" s="1"/>
  <c r="E14" i="1"/>
  <c r="H63" i="1" l="1"/>
  <c r="J63" i="1" s="1"/>
  <c r="J68" i="1"/>
  <c r="H43" i="1"/>
  <c r="J43" i="1" s="1"/>
  <c r="J44" i="1"/>
  <c r="J89" i="1"/>
  <c r="F63" i="1"/>
  <c r="H20" i="1"/>
  <c r="J21" i="1"/>
  <c r="H23" i="1"/>
  <c r="J26" i="1"/>
  <c r="J58" i="1"/>
  <c r="J94" i="1"/>
  <c r="J75" i="1"/>
  <c r="H13" i="1"/>
  <c r="J13" i="1" s="1"/>
  <c r="J14" i="1"/>
  <c r="I63" i="1"/>
  <c r="G63" i="1"/>
  <c r="I23" i="1"/>
  <c r="F23" i="1"/>
  <c r="G23" i="1"/>
  <c r="G72" i="1"/>
  <c r="I72" i="1"/>
  <c r="H72" i="1"/>
  <c r="J72" i="1" s="1"/>
  <c r="I51" i="1"/>
  <c r="H51" i="1"/>
  <c r="J51" i="1" s="1"/>
  <c r="G51" i="1"/>
  <c r="E13" i="1"/>
  <c r="F72" i="1"/>
  <c r="E72" i="1"/>
  <c r="F51" i="1"/>
  <c r="E51" i="1"/>
  <c r="E20" i="1"/>
  <c r="F84" i="1"/>
  <c r="F81" i="1" s="1"/>
  <c r="G84" i="1"/>
  <c r="G81" i="1" s="1"/>
  <c r="H84" i="1"/>
  <c r="I84" i="1"/>
  <c r="I81" i="1" s="1"/>
  <c r="E84" i="1"/>
  <c r="E81" i="1" s="1"/>
  <c r="E24" i="1"/>
  <c r="J20" i="1" l="1"/>
  <c r="E23" i="1"/>
  <c r="J23" i="1" s="1"/>
  <c r="J24" i="1"/>
  <c r="H81" i="1"/>
  <c r="J81" i="1" s="1"/>
  <c r="J84" i="1"/>
  <c r="H9" i="1"/>
  <c r="F9" i="1"/>
  <c r="F99" i="1" s="1"/>
  <c r="G9" i="1"/>
  <c r="G99" i="1" s="1"/>
  <c r="I9" i="1"/>
  <c r="I99" i="1" s="1"/>
  <c r="H99" i="1" l="1"/>
  <c r="E9" i="1"/>
  <c r="E99" i="1" l="1"/>
  <c r="J99" i="1" s="1"/>
  <c r="J9" i="1"/>
  <c r="K88" i="1"/>
</calcChain>
</file>

<file path=xl/sharedStrings.xml><?xml version="1.0" encoding="utf-8"?>
<sst xmlns="http://schemas.openxmlformats.org/spreadsheetml/2006/main" count="151" uniqueCount="110">
  <si>
    <t>Dz.</t>
  </si>
  <si>
    <t xml:space="preserve">Rozdz. </t>
  </si>
  <si>
    <t>Nazwa</t>
  </si>
  <si>
    <t>załegłość</t>
  </si>
  <si>
    <t>nadpłata</t>
  </si>
  <si>
    <t>ogółem</t>
  </si>
  <si>
    <t>w tym</t>
  </si>
  <si>
    <t>zaległości</t>
  </si>
  <si>
    <t>należności pozostałe do zapłaty</t>
  </si>
  <si>
    <t>700</t>
  </si>
  <si>
    <t>Gospodarka gruntami i nieruchomościami</t>
  </si>
  <si>
    <t>70005</t>
  </si>
  <si>
    <t>Gospodarka mieszkaniowa</t>
  </si>
  <si>
    <t>opłata z tytułu użytkowania wieczystego nieruchomości</t>
  </si>
  <si>
    <t>najem, dzierżawa</t>
  </si>
  <si>
    <t>sprzedaż nieruchomości</t>
  </si>
  <si>
    <t>754</t>
  </si>
  <si>
    <t>75416</t>
  </si>
  <si>
    <t>Bezpieczeństwo publiczne i ochrona przeciwpożąrowa</t>
  </si>
  <si>
    <t>Straż miejska</t>
  </si>
  <si>
    <t>mandaty</t>
  </si>
  <si>
    <t>756</t>
  </si>
  <si>
    <t>75601</t>
  </si>
  <si>
    <t>Dochody od osób prawnych, od osób fizycznych i od innych jednostek nieposiadających osobowości prawnej oraz wydatki związane z ich poborem</t>
  </si>
  <si>
    <t>Wpływy z podatku dochodowego od osób fizycznych</t>
  </si>
  <si>
    <t>Wpływy z podatku od działalności gospodarczej osób fizycznych, opłacanego w formie karty podatkowej</t>
  </si>
  <si>
    <t>75615</t>
  </si>
  <si>
    <t>Wpływy z podatku rolnego, podatku leśnego, podatku od czynności cywilnoprawnych, podatków i opłat lokalnych od osób prawnych i innych jednostek organizacyjnych</t>
  </si>
  <si>
    <t>podatek od nieruchomości</t>
  </si>
  <si>
    <t>podatek rolny</t>
  </si>
  <si>
    <t>kara</t>
  </si>
  <si>
    <t>podatek leśny</t>
  </si>
  <si>
    <t>podatek od środków transportu</t>
  </si>
  <si>
    <t>75616</t>
  </si>
  <si>
    <t>Wpływy z podatku rolnego, podatku leśnego, podatku od spadków i darowizn, podatku od czynności cywilno-prawnych oraz podatków i opłat lokalnych od osób fizycznych</t>
  </si>
  <si>
    <t>opłata od posiadaniu psów</t>
  </si>
  <si>
    <t>podatek od czynności cywilnoprawnych</t>
  </si>
  <si>
    <t>podatek zniesiony</t>
  </si>
  <si>
    <t>75618</t>
  </si>
  <si>
    <t>Wpływy z innych opłat stanowiących dochody jednostek samorządu terytorialnego na podstawie ustaw</t>
  </si>
  <si>
    <t>opłaty za zezwolenie na sprzedaż alkoholu</t>
  </si>
  <si>
    <t>758</t>
  </si>
  <si>
    <t>Różne rozliczenia</t>
  </si>
  <si>
    <t>75814</t>
  </si>
  <si>
    <t>Różne rozliczenia finansowe</t>
  </si>
  <si>
    <t>kary - obowiązek szkolny</t>
  </si>
  <si>
    <t>801</t>
  </si>
  <si>
    <t>Oświata i wychowanie</t>
  </si>
  <si>
    <t>80101</t>
  </si>
  <si>
    <t>Szkoły podstawowe</t>
  </si>
  <si>
    <t>80148</t>
  </si>
  <si>
    <t>80104</t>
  </si>
  <si>
    <t xml:space="preserve">Przedszkola </t>
  </si>
  <si>
    <t>80110</t>
  </si>
  <si>
    <t>Gimnazja</t>
  </si>
  <si>
    <t>najem</t>
  </si>
  <si>
    <t>Stołówki szkolne i przedszkolne</t>
  </si>
  <si>
    <t>posiłki</t>
  </si>
  <si>
    <t>852</t>
  </si>
  <si>
    <t>Pomoc społeczna</t>
  </si>
  <si>
    <t>85214</t>
  </si>
  <si>
    <t>Zasiłki okresowe, celowe i pomoc w naturze oraz składki na ubezpieczenia emerytalne i rentowe</t>
  </si>
  <si>
    <t>zwrot nienależnie pobranych świadczeń</t>
  </si>
  <si>
    <t>85216</t>
  </si>
  <si>
    <t>Zasiłki stałe</t>
  </si>
  <si>
    <t>85228</t>
  </si>
  <si>
    <t>Usługi opiekuńcze i specjalistyczne usługi opiekuńcze</t>
  </si>
  <si>
    <t>opłata za usługi opiekuńcze</t>
  </si>
  <si>
    <t>855</t>
  </si>
  <si>
    <t>Rodzina</t>
  </si>
  <si>
    <t>85501</t>
  </si>
  <si>
    <t>Świadczenie wychowawcze</t>
  </si>
  <si>
    <t>85502</t>
  </si>
  <si>
    <t>Świadczenia rodzinne, świadczenie z funduszu alimentacyjnego oraz składki na ubezpieczenia emerytalne i rentowe z ubezpieczenia społecznego</t>
  </si>
  <si>
    <t>dochody należne gminie z tytułu realizowanych zadań zleconych (zaliczki alimentacyjne)</t>
  </si>
  <si>
    <t>900</t>
  </si>
  <si>
    <t>Gospodarka komunalna i ochrona środowiska</t>
  </si>
  <si>
    <t>90002</t>
  </si>
  <si>
    <t>Gospodarka odpadami</t>
  </si>
  <si>
    <t>opłata za gospodarowanie odpadami</t>
  </si>
  <si>
    <t>I. NALEŻNOŚCI, ZALEGŁOŚCI I NADPŁATY</t>
  </si>
  <si>
    <t>II. ODSETKI OD ZALEGŁOŚCI</t>
  </si>
  <si>
    <t>III. OGÓŁEM (I+II)</t>
  </si>
  <si>
    <t>najem dzierżawa</t>
  </si>
  <si>
    <t>opłaty za trwały zarząd i służebność</t>
  </si>
  <si>
    <t>pzekształcenie prawa użytkowania wiecystego w prawo własności</t>
  </si>
  <si>
    <t>wpływy z odsetek od dotacji wykorzystanych niezgodnie z przeznaczeniem</t>
  </si>
  <si>
    <t>wpływy ze zwrotu dotacji wykorzystanych niezgodnie z przeznaczeniem</t>
  </si>
  <si>
    <t>energia elektryczna</t>
  </si>
  <si>
    <t>koszty postępowania procesowego - służebność</t>
  </si>
  <si>
    <t>kara za niewykonanie umowy</t>
  </si>
  <si>
    <t>koszty rozgraniczenia nieruchomości</t>
  </si>
  <si>
    <t>Załącznik Nr 16</t>
  </si>
  <si>
    <t>600</t>
  </si>
  <si>
    <t>60016</t>
  </si>
  <si>
    <t>opłata za zajęcie pasa drogowego</t>
  </si>
  <si>
    <t>Transport i łączność</t>
  </si>
  <si>
    <t>Saldo na 31.12.2020 r.</t>
  </si>
  <si>
    <t>x</t>
  </si>
  <si>
    <t>refundacja wynagrodzeń z PUP</t>
  </si>
  <si>
    <t xml:space="preserve">najem </t>
  </si>
  <si>
    <t>85203</t>
  </si>
  <si>
    <t>Ośrodki wsparcia</t>
  </si>
  <si>
    <t>Dynamika zaległości</t>
  </si>
  <si>
    <t>Reszel, dnia 28 marca 2022 rok</t>
  </si>
  <si>
    <t>Saldo na 31.12.2021 r.</t>
  </si>
  <si>
    <t>Stan zaległości i nadpłat z tytułu dochodów budżetowych według źródeł powstania                                   na dzień 31 grudnia 2021 roku</t>
  </si>
  <si>
    <t>Drogi publiczne gminne</t>
  </si>
  <si>
    <t>podatek od spadków i darowizn</t>
  </si>
  <si>
    <t>opłata za korzystanie z wyżywienia w przedszkolu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</si>
</sst>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i/>
      <sz val="7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vertical="center" wrapText="1"/>
    </xf>
    <xf numFmtId="4" fontId="2" fillId="2" borderId="23" xfId="0" applyNumberFormat="1" applyFont="1" applyFill="1" applyBorder="1" applyAlignment="1">
      <alignment horizontal="right" vertical="center"/>
    </xf>
    <xf numFmtId="4" fontId="2" fillId="2" borderId="2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25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 wrapText="1"/>
    </xf>
    <xf numFmtId="4" fontId="1" fillId="0" borderId="24" xfId="0" applyNumberFormat="1" applyFont="1" applyBorder="1" applyAlignment="1">
      <alignment horizontal="right" vertical="center"/>
    </xf>
    <xf numFmtId="4" fontId="1" fillId="3" borderId="24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" fontId="2" fillId="2" borderId="17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6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left" vertical="center" wrapText="1"/>
    </xf>
    <xf numFmtId="49" fontId="2" fillId="2" borderId="26" xfId="0" applyNumberFormat="1" applyFont="1" applyFill="1" applyBorder="1" applyAlignment="1">
      <alignment horizontal="left" vertical="center"/>
    </xf>
    <xf numFmtId="49" fontId="2" fillId="2" borderId="27" xfId="0" applyNumberFormat="1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  <xf numFmtId="3" fontId="2" fillId="2" borderId="18" xfId="0" applyNumberFormat="1" applyFont="1" applyFill="1" applyBorder="1" applyAlignment="1">
      <alignment horizontal="left" vertical="center"/>
    </xf>
    <xf numFmtId="3" fontId="2" fillId="2" borderId="19" xfId="0" applyNumberFormat="1" applyFont="1" applyFill="1" applyBorder="1" applyAlignment="1">
      <alignment horizontal="left" vertical="center"/>
    </xf>
    <xf numFmtId="3" fontId="2" fillId="2" borderId="20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1"/>
  <sheetViews>
    <sheetView tabSelected="1" workbookViewId="0">
      <selection activeCell="K5" sqref="K5"/>
    </sheetView>
  </sheetViews>
  <sheetFormatPr defaultRowHeight="14.4" x14ac:dyDescent="0.3"/>
  <cols>
    <col min="1" max="1" width="4.33203125" customWidth="1"/>
    <col min="2" max="2" width="7.88671875" customWidth="1"/>
    <col min="4" max="4" width="30.33203125" customWidth="1"/>
    <col min="5" max="6" width="15" customWidth="1"/>
    <col min="7" max="7" width="14.109375" customWidth="1"/>
    <col min="8" max="8" width="15.33203125" customWidth="1"/>
    <col min="9" max="9" width="11.33203125" customWidth="1"/>
    <col min="10" max="10" width="10.109375" customWidth="1"/>
  </cols>
  <sheetData>
    <row r="1" spans="1:24" ht="16.2" customHeight="1" x14ac:dyDescent="0.3">
      <c r="A1" s="1"/>
      <c r="B1" s="1"/>
      <c r="C1" s="1"/>
      <c r="D1" s="1"/>
      <c r="E1" s="1"/>
      <c r="F1" s="1"/>
      <c r="G1" s="79" t="s">
        <v>92</v>
      </c>
      <c r="H1" s="79"/>
      <c r="I1" s="79"/>
      <c r="J1" s="7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1.8" customHeight="1" x14ac:dyDescent="0.3">
      <c r="A2" s="1"/>
      <c r="B2" s="78" t="s">
        <v>106</v>
      </c>
      <c r="C2" s="78"/>
      <c r="D2" s="78"/>
      <c r="E2" s="78"/>
      <c r="F2" s="78"/>
      <c r="G2" s="78"/>
      <c r="H2" s="78"/>
      <c r="I2" s="7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3">
      <c r="A4" s="1"/>
      <c r="B4" s="82" t="s">
        <v>0</v>
      </c>
      <c r="C4" s="82" t="s">
        <v>1</v>
      </c>
      <c r="D4" s="82" t="s">
        <v>2</v>
      </c>
      <c r="E4" s="84" t="s">
        <v>97</v>
      </c>
      <c r="F4" s="86"/>
      <c r="G4" s="84" t="s">
        <v>105</v>
      </c>
      <c r="H4" s="85"/>
      <c r="I4" s="86"/>
      <c r="J4" s="77" t="s">
        <v>103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3">
      <c r="A5" s="1"/>
      <c r="B5" s="87"/>
      <c r="C5" s="87"/>
      <c r="D5" s="87"/>
      <c r="E5" s="82" t="s">
        <v>3</v>
      </c>
      <c r="F5" s="82" t="s">
        <v>4</v>
      </c>
      <c r="G5" s="17" t="s">
        <v>8</v>
      </c>
      <c r="H5" s="18"/>
      <c r="I5" s="82" t="s">
        <v>4</v>
      </c>
      <c r="J5" s="7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3">
      <c r="A6" s="1"/>
      <c r="B6" s="87"/>
      <c r="C6" s="87"/>
      <c r="D6" s="87"/>
      <c r="E6" s="87"/>
      <c r="F6" s="87"/>
      <c r="G6" s="80" t="s">
        <v>5</v>
      </c>
      <c r="H6" s="19" t="s">
        <v>6</v>
      </c>
      <c r="I6" s="83"/>
      <c r="J6" s="7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0.8" customHeight="1" x14ac:dyDescent="0.3">
      <c r="A7" s="1"/>
      <c r="B7" s="81"/>
      <c r="C7" s="81"/>
      <c r="D7" s="81"/>
      <c r="E7" s="81"/>
      <c r="F7" s="81"/>
      <c r="G7" s="81"/>
      <c r="H7" s="20" t="s">
        <v>7</v>
      </c>
      <c r="I7" s="81"/>
      <c r="J7" s="7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.2" customHeight="1" thickBot="1" x14ac:dyDescent="0.35">
      <c r="A8" s="1"/>
      <c r="B8" s="52">
        <v>1</v>
      </c>
      <c r="C8" s="52">
        <v>2</v>
      </c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5">
        <v>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2" customHeight="1" thickBot="1" x14ac:dyDescent="0.35">
      <c r="A9" s="1"/>
      <c r="B9" s="95" t="s">
        <v>80</v>
      </c>
      <c r="C9" s="96"/>
      <c r="D9" s="97"/>
      <c r="E9" s="56">
        <f>E10+E13+E20+E23+E43+E51+E63+E72+E78</f>
        <v>7958081.2500000009</v>
      </c>
      <c r="F9" s="56">
        <f>F10+F13+F20+F23+F43+F51+F63+F72+F78</f>
        <v>45049.37999999999</v>
      </c>
      <c r="G9" s="56">
        <f>G10+G13+G20+G23+G43+G51+G63+G72+G78</f>
        <v>8609959.3000000007</v>
      </c>
      <c r="H9" s="56">
        <f>H10+H13+H20+H23+H43+H51+H63+H72+H78</f>
        <v>8590517.0099999998</v>
      </c>
      <c r="I9" s="56">
        <f>I10+I13+I20+I23+I43+I51+I63+I72+I78</f>
        <v>81757.390000000014</v>
      </c>
      <c r="J9" s="56">
        <f>H9/E9*100</f>
        <v>107.94708850201798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3">
      <c r="A10" s="1"/>
      <c r="B10" s="62" t="s">
        <v>93</v>
      </c>
      <c r="C10" s="63"/>
      <c r="D10" s="64" t="s">
        <v>96</v>
      </c>
      <c r="E10" s="65">
        <f>E11</f>
        <v>25</v>
      </c>
      <c r="F10" s="65">
        <f t="shared" ref="F10:I10" si="0">F11</f>
        <v>38.67</v>
      </c>
      <c r="G10" s="65">
        <f t="shared" si="0"/>
        <v>1247.46</v>
      </c>
      <c r="H10" s="65">
        <f t="shared" si="0"/>
        <v>1247.32</v>
      </c>
      <c r="I10" s="65">
        <f t="shared" si="0"/>
        <v>72.260000000000005</v>
      </c>
      <c r="J10" s="66">
        <f t="shared" ref="J10:J73" si="1">H10/E10*100</f>
        <v>4989.28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3">
      <c r="A11" s="1"/>
      <c r="B11" s="34"/>
      <c r="C11" s="57" t="s">
        <v>94</v>
      </c>
      <c r="D11" s="44"/>
      <c r="E11" s="45">
        <f>E12</f>
        <v>25</v>
      </c>
      <c r="F11" s="45">
        <f t="shared" ref="F11:I11" si="2">F12</f>
        <v>38.67</v>
      </c>
      <c r="G11" s="45">
        <f t="shared" si="2"/>
        <v>1247.46</v>
      </c>
      <c r="H11" s="45">
        <f t="shared" si="2"/>
        <v>1247.32</v>
      </c>
      <c r="I11" s="45">
        <f t="shared" si="2"/>
        <v>72.260000000000005</v>
      </c>
      <c r="J11" s="61">
        <f t="shared" si="1"/>
        <v>4989.28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3">
      <c r="A12" s="1"/>
      <c r="B12" s="34"/>
      <c r="C12" s="38"/>
      <c r="D12" s="4" t="s">
        <v>95</v>
      </c>
      <c r="E12" s="2">
        <v>25</v>
      </c>
      <c r="F12" s="2">
        <v>38.67</v>
      </c>
      <c r="G12" s="2">
        <v>1247.46</v>
      </c>
      <c r="H12" s="2">
        <v>1247.32</v>
      </c>
      <c r="I12" s="2">
        <v>72.260000000000005</v>
      </c>
      <c r="J12" s="59">
        <f t="shared" si="1"/>
        <v>4989.28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3">
      <c r="A13" s="1"/>
      <c r="B13" s="21" t="s">
        <v>9</v>
      </c>
      <c r="C13" s="21"/>
      <c r="D13" s="26" t="s">
        <v>12</v>
      </c>
      <c r="E13" s="24">
        <f>E14</f>
        <v>1007066.8700000001</v>
      </c>
      <c r="F13" s="24">
        <f t="shared" ref="F13:I13" si="3">F14</f>
        <v>1554.5700000000002</v>
      </c>
      <c r="G13" s="24">
        <f t="shared" si="3"/>
        <v>1094260.53</v>
      </c>
      <c r="H13" s="24">
        <f t="shared" si="3"/>
        <v>1093475.1599999999</v>
      </c>
      <c r="I13" s="24">
        <f t="shared" si="3"/>
        <v>2299.79</v>
      </c>
      <c r="J13" s="58">
        <f t="shared" si="1"/>
        <v>108.5801938852382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4" x14ac:dyDescent="0.3">
      <c r="A14" s="1"/>
      <c r="B14" s="46"/>
      <c r="C14" s="47" t="s">
        <v>11</v>
      </c>
      <c r="D14" s="12" t="s">
        <v>10</v>
      </c>
      <c r="E14" s="13">
        <f>SUM(E15:E19)</f>
        <v>1007066.8700000001</v>
      </c>
      <c r="F14" s="13">
        <f>SUM(F15:F19)</f>
        <v>1554.5700000000002</v>
      </c>
      <c r="G14" s="13">
        <f>SUM(G15:G19)</f>
        <v>1094260.53</v>
      </c>
      <c r="H14" s="13">
        <f>SUM(H15:H19)</f>
        <v>1093475.1599999999</v>
      </c>
      <c r="I14" s="13">
        <f>SUM(I15:I19)</f>
        <v>2299.79</v>
      </c>
      <c r="J14" s="60">
        <f t="shared" si="1"/>
        <v>108.5801938852382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8" customHeight="1" x14ac:dyDescent="0.3">
      <c r="A15" s="1"/>
      <c r="B15" s="34"/>
      <c r="C15" s="38"/>
      <c r="D15" s="4" t="s">
        <v>84</v>
      </c>
      <c r="E15" s="2">
        <v>4034.96</v>
      </c>
      <c r="F15" s="2">
        <v>0</v>
      </c>
      <c r="G15" s="2">
        <v>4034.96</v>
      </c>
      <c r="H15" s="2">
        <v>4034.96</v>
      </c>
      <c r="I15" s="2">
        <v>0</v>
      </c>
      <c r="J15" s="59">
        <f t="shared" si="1"/>
        <v>100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4" x14ac:dyDescent="0.3">
      <c r="A16" s="1"/>
      <c r="B16" s="34"/>
      <c r="C16" s="39"/>
      <c r="D16" s="4" t="s">
        <v>13</v>
      </c>
      <c r="E16" s="2">
        <v>39525.480000000003</v>
      </c>
      <c r="F16" s="2">
        <v>473.94</v>
      </c>
      <c r="G16" s="2">
        <v>43619.35</v>
      </c>
      <c r="H16" s="2">
        <v>43619.35</v>
      </c>
      <c r="I16" s="2">
        <v>421.59</v>
      </c>
      <c r="J16" s="59">
        <f t="shared" si="1"/>
        <v>110.35754657501944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3">
      <c r="A17" s="1"/>
      <c r="B17" s="34"/>
      <c r="C17" s="39"/>
      <c r="D17" s="4" t="s">
        <v>14</v>
      </c>
      <c r="E17" s="2">
        <v>959296.16</v>
      </c>
      <c r="F17" s="2">
        <v>972.81</v>
      </c>
      <c r="G17" s="2">
        <v>1041994.21</v>
      </c>
      <c r="H17" s="2">
        <v>1041994.21</v>
      </c>
      <c r="I17" s="2">
        <v>1679.65</v>
      </c>
      <c r="J17" s="59">
        <f t="shared" si="1"/>
        <v>108.62070061867024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4" x14ac:dyDescent="0.3">
      <c r="A18" s="1"/>
      <c r="B18" s="34"/>
      <c r="C18" s="39"/>
      <c r="D18" s="41" t="s">
        <v>85</v>
      </c>
      <c r="E18" s="42">
        <v>566.38</v>
      </c>
      <c r="F18" s="42">
        <v>106.91</v>
      </c>
      <c r="G18" s="42">
        <v>211.9</v>
      </c>
      <c r="H18" s="42">
        <v>182.75</v>
      </c>
      <c r="I18" s="42">
        <v>197.64</v>
      </c>
      <c r="J18" s="59">
        <f t="shared" si="1"/>
        <v>32.266322963381477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3">
      <c r="A19" s="1"/>
      <c r="B19" s="34"/>
      <c r="C19" s="39"/>
      <c r="D19" s="41" t="s">
        <v>15</v>
      </c>
      <c r="E19" s="42">
        <v>3643.89</v>
      </c>
      <c r="F19" s="42">
        <v>0.91</v>
      </c>
      <c r="G19" s="42">
        <v>4400.1099999999997</v>
      </c>
      <c r="H19" s="42">
        <v>3643.89</v>
      </c>
      <c r="I19" s="42">
        <v>0.91</v>
      </c>
      <c r="J19" s="59">
        <f t="shared" si="1"/>
        <v>100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4" x14ac:dyDescent="0.3">
      <c r="A20" s="1"/>
      <c r="B20" s="21" t="s">
        <v>16</v>
      </c>
      <c r="C20" s="21"/>
      <c r="D20" s="22" t="s">
        <v>18</v>
      </c>
      <c r="E20" s="23">
        <f>E21</f>
        <v>15652.3</v>
      </c>
      <c r="F20" s="23">
        <f t="shared" ref="F20:I20" si="4">F21</f>
        <v>0</v>
      </c>
      <c r="G20" s="23">
        <f t="shared" si="4"/>
        <v>16002.3</v>
      </c>
      <c r="H20" s="23">
        <f t="shared" si="4"/>
        <v>16002.3</v>
      </c>
      <c r="I20" s="23">
        <f t="shared" si="4"/>
        <v>0</v>
      </c>
      <c r="J20" s="58">
        <f t="shared" si="1"/>
        <v>102.23609309813892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3">
      <c r="A21" s="1"/>
      <c r="B21" s="46"/>
      <c r="C21" s="47" t="s">
        <v>17</v>
      </c>
      <c r="D21" s="44" t="s">
        <v>19</v>
      </c>
      <c r="E21" s="45">
        <f>E22</f>
        <v>15652.3</v>
      </c>
      <c r="F21" s="45">
        <f t="shared" ref="F21:I21" si="5">F22</f>
        <v>0</v>
      </c>
      <c r="G21" s="45">
        <f t="shared" si="5"/>
        <v>16002.3</v>
      </c>
      <c r="H21" s="45">
        <f t="shared" si="5"/>
        <v>16002.3</v>
      </c>
      <c r="I21" s="45">
        <f t="shared" si="5"/>
        <v>0</v>
      </c>
      <c r="J21" s="60">
        <f t="shared" si="1"/>
        <v>102.23609309813892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3">
      <c r="A22" s="1"/>
      <c r="B22" s="35"/>
      <c r="C22" s="3"/>
      <c r="D22" s="36" t="s">
        <v>20</v>
      </c>
      <c r="E22" s="2">
        <v>15652.3</v>
      </c>
      <c r="F22" s="2">
        <v>0</v>
      </c>
      <c r="G22" s="2">
        <v>16002.3</v>
      </c>
      <c r="H22" s="2">
        <v>16002.3</v>
      </c>
      <c r="I22" s="2">
        <v>0</v>
      </c>
      <c r="J22" s="59">
        <f t="shared" si="1"/>
        <v>102.23609309813892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96.75" customHeight="1" x14ac:dyDescent="0.3">
      <c r="A23" s="1"/>
      <c r="B23" s="30" t="s">
        <v>21</v>
      </c>
      <c r="C23" s="25"/>
      <c r="D23" s="22" t="s">
        <v>23</v>
      </c>
      <c r="E23" s="23">
        <f>E24+E26+E32+E41</f>
        <v>3641068.12</v>
      </c>
      <c r="F23" s="23">
        <f t="shared" ref="F23:I23" si="6">F24+F26+F32+F41</f>
        <v>31568.809999999998</v>
      </c>
      <c r="G23" s="23">
        <f t="shared" si="6"/>
        <v>4071191.05</v>
      </c>
      <c r="H23" s="23">
        <f t="shared" si="6"/>
        <v>4066199.05</v>
      </c>
      <c r="I23" s="23">
        <f t="shared" si="6"/>
        <v>45232.110000000008</v>
      </c>
      <c r="J23" s="58">
        <f t="shared" si="1"/>
        <v>111.67599495501885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4" x14ac:dyDescent="0.3">
      <c r="A24" s="1"/>
      <c r="B24" s="50"/>
      <c r="C24" s="11" t="s">
        <v>22</v>
      </c>
      <c r="D24" s="12" t="s">
        <v>24</v>
      </c>
      <c r="E24" s="13">
        <f>E25</f>
        <v>4165</v>
      </c>
      <c r="F24" s="13">
        <f t="shared" ref="F24:I24" si="7">F25</f>
        <v>0</v>
      </c>
      <c r="G24" s="13">
        <f t="shared" si="7"/>
        <v>2993</v>
      </c>
      <c r="H24" s="13">
        <v>2993</v>
      </c>
      <c r="I24" s="13">
        <f t="shared" si="7"/>
        <v>0</v>
      </c>
      <c r="J24" s="60">
        <f t="shared" si="1"/>
        <v>71.860744297719094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8" x14ac:dyDescent="0.3">
      <c r="A25" s="1"/>
      <c r="B25" s="51"/>
      <c r="C25" s="3"/>
      <c r="D25" s="4" t="s">
        <v>25</v>
      </c>
      <c r="E25" s="2">
        <v>4165</v>
      </c>
      <c r="F25" s="2">
        <v>0</v>
      </c>
      <c r="G25" s="2">
        <v>2993</v>
      </c>
      <c r="H25" s="2">
        <v>2933</v>
      </c>
      <c r="I25" s="2">
        <v>0</v>
      </c>
      <c r="J25" s="59">
        <f t="shared" si="1"/>
        <v>70.420168067226896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72" x14ac:dyDescent="0.3">
      <c r="A26" s="1"/>
      <c r="B26" s="51"/>
      <c r="C26" s="11" t="s">
        <v>26</v>
      </c>
      <c r="D26" s="12" t="s">
        <v>27</v>
      </c>
      <c r="E26" s="13">
        <f>SUM(E27:E31)</f>
        <v>2890994.06</v>
      </c>
      <c r="F26" s="13">
        <f>SUM(F27:F31)</f>
        <v>3168.9400000000005</v>
      </c>
      <c r="G26" s="13">
        <f>SUM(G27:G31)</f>
        <v>3255300.8</v>
      </c>
      <c r="H26" s="13">
        <f>SUM(H27:H31)</f>
        <v>3255300.8</v>
      </c>
      <c r="I26" s="13">
        <f>SUM(I27:I31)</f>
        <v>1664.9399999999998</v>
      </c>
      <c r="J26" s="60">
        <f t="shared" si="1"/>
        <v>112.60143509253699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3">
      <c r="A27" s="1"/>
      <c r="B27" s="51"/>
      <c r="C27" s="39"/>
      <c r="D27" s="4" t="s">
        <v>28</v>
      </c>
      <c r="E27" s="48">
        <v>2887772.06</v>
      </c>
      <c r="F27" s="48">
        <v>2132.5700000000002</v>
      </c>
      <c r="G27" s="48">
        <v>3252907.8</v>
      </c>
      <c r="H27" s="48">
        <v>3252907.8</v>
      </c>
      <c r="I27" s="48">
        <v>1531.57</v>
      </c>
      <c r="J27" s="59">
        <f t="shared" si="1"/>
        <v>112.64420225743163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3">
      <c r="A28" s="1"/>
      <c r="B28" s="51"/>
      <c r="C28" s="39"/>
      <c r="D28" s="4" t="s">
        <v>29</v>
      </c>
      <c r="E28" s="2">
        <v>1203</v>
      </c>
      <c r="F28" s="2">
        <v>996.07</v>
      </c>
      <c r="G28" s="2">
        <v>393</v>
      </c>
      <c r="H28" s="2">
        <v>393</v>
      </c>
      <c r="I28" s="2">
        <v>101.07</v>
      </c>
      <c r="J28" s="59">
        <f t="shared" si="1"/>
        <v>32.668329177057359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3">
      <c r="A29" s="1"/>
      <c r="B29" s="51"/>
      <c r="C29" s="39"/>
      <c r="D29" s="4" t="s">
        <v>31</v>
      </c>
      <c r="E29" s="2">
        <v>19</v>
      </c>
      <c r="F29" s="2">
        <v>38</v>
      </c>
      <c r="G29" s="2">
        <v>0</v>
      </c>
      <c r="H29" s="2">
        <v>0</v>
      </c>
      <c r="I29" s="2">
        <v>30</v>
      </c>
      <c r="J29" s="59">
        <f t="shared" si="1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3">
      <c r="A30" s="1"/>
      <c r="B30" s="51"/>
      <c r="C30" s="39"/>
      <c r="D30" s="4" t="s">
        <v>32</v>
      </c>
      <c r="E30" s="2">
        <v>0</v>
      </c>
      <c r="F30" s="2">
        <v>2.2999999999999998</v>
      </c>
      <c r="G30" s="2">
        <v>0</v>
      </c>
      <c r="H30" s="2">
        <v>0</v>
      </c>
      <c r="I30" s="2">
        <v>2.2999999999999998</v>
      </c>
      <c r="J30" s="59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3">
      <c r="A31" s="1"/>
      <c r="B31" s="51"/>
      <c r="C31" s="39"/>
      <c r="D31" s="4" t="s">
        <v>30</v>
      </c>
      <c r="E31" s="2">
        <v>2000</v>
      </c>
      <c r="F31" s="2">
        <v>0</v>
      </c>
      <c r="G31" s="2">
        <v>2000</v>
      </c>
      <c r="H31" s="2">
        <v>2000</v>
      </c>
      <c r="I31" s="2">
        <v>0</v>
      </c>
      <c r="J31" s="59">
        <f t="shared" si="1"/>
        <v>100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72" x14ac:dyDescent="0.3">
      <c r="A32" s="1"/>
      <c r="B32" s="51"/>
      <c r="C32" s="11" t="s">
        <v>33</v>
      </c>
      <c r="D32" s="12" t="s">
        <v>34</v>
      </c>
      <c r="E32" s="13">
        <f>SUM(E33:E40)</f>
        <v>745734.05999999994</v>
      </c>
      <c r="F32" s="13">
        <f t="shared" ref="F32:I32" si="8">SUM(F33:F40)</f>
        <v>28220.45</v>
      </c>
      <c r="G32" s="13">
        <f t="shared" si="8"/>
        <v>812897.25</v>
      </c>
      <c r="H32" s="13">
        <f t="shared" si="8"/>
        <v>807905.25</v>
      </c>
      <c r="I32" s="13">
        <f t="shared" si="8"/>
        <v>43212.710000000006</v>
      </c>
      <c r="J32" s="60">
        <f t="shared" si="1"/>
        <v>108.33691168672115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3">
      <c r="A33" s="1"/>
      <c r="B33" s="51"/>
      <c r="C33" s="39"/>
      <c r="D33" s="4" t="s">
        <v>28</v>
      </c>
      <c r="E33" s="2">
        <v>472448.45</v>
      </c>
      <c r="F33" s="2">
        <v>14170.94</v>
      </c>
      <c r="G33" s="2">
        <v>493349.46</v>
      </c>
      <c r="H33" s="2">
        <v>492301.46</v>
      </c>
      <c r="I33" s="2">
        <v>19446.080000000002</v>
      </c>
      <c r="J33" s="59">
        <f t="shared" si="1"/>
        <v>104.20215369528675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3">
      <c r="A34" s="1"/>
      <c r="B34" s="51"/>
      <c r="C34" s="39"/>
      <c r="D34" s="4" t="s">
        <v>29</v>
      </c>
      <c r="E34" s="2">
        <v>242653.3</v>
      </c>
      <c r="F34" s="2">
        <v>13353.99</v>
      </c>
      <c r="G34" s="2">
        <v>283907.21000000002</v>
      </c>
      <c r="H34" s="2">
        <v>280456.21000000002</v>
      </c>
      <c r="I34" s="2">
        <v>23185.63</v>
      </c>
      <c r="J34" s="59">
        <f t="shared" si="1"/>
        <v>115.57898038065011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3">
      <c r="A35" s="1"/>
      <c r="B35" s="51"/>
      <c r="C35" s="39"/>
      <c r="D35" s="4" t="s">
        <v>31</v>
      </c>
      <c r="E35" s="2">
        <v>2230.65</v>
      </c>
      <c r="F35" s="2">
        <v>130.80000000000001</v>
      </c>
      <c r="G35" s="2">
        <v>3188.24</v>
      </c>
      <c r="H35" s="2">
        <v>3188.24</v>
      </c>
      <c r="I35" s="2">
        <v>139.80000000000001</v>
      </c>
      <c r="J35" s="59">
        <f t="shared" si="1"/>
        <v>142.92874274314659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3">
      <c r="A36" s="1"/>
      <c r="B36" s="51"/>
      <c r="C36" s="39"/>
      <c r="D36" s="4" t="s">
        <v>32</v>
      </c>
      <c r="E36" s="2">
        <v>18045.599999999999</v>
      </c>
      <c r="F36" s="2">
        <v>280</v>
      </c>
      <c r="G36" s="2">
        <v>17123.8</v>
      </c>
      <c r="H36" s="2">
        <v>17123.8</v>
      </c>
      <c r="I36" s="2">
        <v>281</v>
      </c>
      <c r="J36" s="59">
        <f t="shared" si="1"/>
        <v>94.891829587267821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3">
      <c r="A37" s="1"/>
      <c r="B37" s="51"/>
      <c r="C37" s="39"/>
      <c r="D37" s="4" t="s">
        <v>35</v>
      </c>
      <c r="E37" s="2">
        <v>10326.1</v>
      </c>
      <c r="F37" s="2">
        <v>214.52</v>
      </c>
      <c r="G37" s="2">
        <v>11703.1</v>
      </c>
      <c r="H37" s="2">
        <v>11703.1</v>
      </c>
      <c r="I37" s="2">
        <v>90</v>
      </c>
      <c r="J37" s="59">
        <f t="shared" si="1"/>
        <v>113.33514105034814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3">
      <c r="A38" s="1"/>
      <c r="B38" s="51"/>
      <c r="C38" s="39"/>
      <c r="D38" s="4" t="s">
        <v>108</v>
      </c>
      <c r="E38" s="2">
        <v>0</v>
      </c>
      <c r="F38" s="2">
        <v>0</v>
      </c>
      <c r="G38" s="2">
        <v>2556</v>
      </c>
      <c r="H38" s="2">
        <v>2093</v>
      </c>
      <c r="I38" s="2">
        <v>0</v>
      </c>
      <c r="J38" s="16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" x14ac:dyDescent="0.3">
      <c r="A39" s="1"/>
      <c r="B39" s="51"/>
      <c r="C39" s="39"/>
      <c r="D39" s="4" t="s">
        <v>36</v>
      </c>
      <c r="E39" s="2">
        <v>29.96</v>
      </c>
      <c r="F39" s="2">
        <v>0</v>
      </c>
      <c r="G39" s="2">
        <v>1069.44</v>
      </c>
      <c r="H39" s="2">
        <v>1039.44</v>
      </c>
      <c r="I39" s="2">
        <v>0</v>
      </c>
      <c r="J39" s="59">
        <f t="shared" si="1"/>
        <v>3469.4259012016018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3">
      <c r="A40" s="1"/>
      <c r="B40" s="51"/>
      <c r="C40" s="39"/>
      <c r="D40" s="4" t="s">
        <v>37</v>
      </c>
      <c r="E40" s="2">
        <v>0</v>
      </c>
      <c r="F40" s="2">
        <v>70.2</v>
      </c>
      <c r="G40" s="2">
        <v>0</v>
      </c>
      <c r="H40" s="2">
        <v>0</v>
      </c>
      <c r="I40" s="2">
        <v>70.2</v>
      </c>
      <c r="J40" s="59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8" x14ac:dyDescent="0.3">
      <c r="A41" s="1"/>
      <c r="B41" s="51"/>
      <c r="C41" s="11" t="s">
        <v>38</v>
      </c>
      <c r="D41" s="12" t="s">
        <v>39</v>
      </c>
      <c r="E41" s="13">
        <f>E42</f>
        <v>175</v>
      </c>
      <c r="F41" s="13">
        <f t="shared" ref="F41:I41" si="9">F42</f>
        <v>179.42</v>
      </c>
      <c r="G41" s="13">
        <f t="shared" si="9"/>
        <v>0</v>
      </c>
      <c r="H41" s="13">
        <f t="shared" si="9"/>
        <v>0</v>
      </c>
      <c r="I41" s="13">
        <f t="shared" si="9"/>
        <v>354.46</v>
      </c>
      <c r="J41" s="60">
        <f t="shared" si="1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4" x14ac:dyDescent="0.3">
      <c r="A42" s="1"/>
      <c r="B42" s="51"/>
      <c r="C42" s="3"/>
      <c r="D42" s="4" t="s">
        <v>40</v>
      </c>
      <c r="E42" s="2">
        <v>175</v>
      </c>
      <c r="F42" s="2">
        <v>179.42</v>
      </c>
      <c r="G42" s="2">
        <v>0</v>
      </c>
      <c r="H42" s="2">
        <v>0</v>
      </c>
      <c r="I42" s="2">
        <v>354.46</v>
      </c>
      <c r="J42" s="59">
        <f t="shared" si="1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3">
      <c r="A43" s="1"/>
      <c r="B43" s="21" t="s">
        <v>41</v>
      </c>
      <c r="C43" s="21"/>
      <c r="D43" s="22" t="s">
        <v>42</v>
      </c>
      <c r="E43" s="23">
        <f>E44</f>
        <v>1258580.1900000002</v>
      </c>
      <c r="F43" s="23">
        <f t="shared" ref="F43:I43" si="10">F44</f>
        <v>0</v>
      </c>
      <c r="G43" s="23">
        <f t="shared" si="10"/>
        <v>1258580.1900000002</v>
      </c>
      <c r="H43" s="23">
        <f t="shared" si="10"/>
        <v>1258580.1900000002</v>
      </c>
      <c r="I43" s="23">
        <f t="shared" si="10"/>
        <v>0</v>
      </c>
      <c r="J43" s="58">
        <f t="shared" si="1"/>
        <v>100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3">
      <c r="A44" s="1"/>
      <c r="B44" s="46"/>
      <c r="C44" s="11" t="s">
        <v>43</v>
      </c>
      <c r="D44" s="12" t="s">
        <v>44</v>
      </c>
      <c r="E44" s="13">
        <f>SUM(E45:E50)</f>
        <v>1258580.1900000002</v>
      </c>
      <c r="F44" s="13">
        <f t="shared" ref="F44:I44" si="11">SUM(F45:F50)</f>
        <v>0</v>
      </c>
      <c r="G44" s="13">
        <f t="shared" si="11"/>
        <v>1258580.1900000002</v>
      </c>
      <c r="H44" s="13">
        <f t="shared" si="11"/>
        <v>1258580.1900000002</v>
      </c>
      <c r="I44" s="13">
        <f t="shared" si="11"/>
        <v>0</v>
      </c>
      <c r="J44" s="60">
        <f t="shared" si="1"/>
        <v>100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3">
      <c r="A45" s="1"/>
      <c r="B45" s="34"/>
      <c r="C45" s="32"/>
      <c r="D45" s="4" t="s">
        <v>45</v>
      </c>
      <c r="E45" s="2">
        <v>110</v>
      </c>
      <c r="F45" s="2">
        <v>0</v>
      </c>
      <c r="G45" s="2">
        <v>110</v>
      </c>
      <c r="H45" s="2">
        <v>110</v>
      </c>
      <c r="I45" s="2">
        <v>0</v>
      </c>
      <c r="J45" s="59">
        <f t="shared" si="1"/>
        <v>100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" x14ac:dyDescent="0.3">
      <c r="A46" s="1"/>
      <c r="B46" s="34"/>
      <c r="C46" s="32"/>
      <c r="D46" s="4" t="s">
        <v>87</v>
      </c>
      <c r="E46" s="2">
        <v>1254220.57</v>
      </c>
      <c r="F46" s="2">
        <v>0</v>
      </c>
      <c r="G46" s="2">
        <v>1254220.57</v>
      </c>
      <c r="H46" s="2">
        <v>1254220.57</v>
      </c>
      <c r="I46" s="2">
        <v>0</v>
      </c>
      <c r="J46" s="59">
        <f t="shared" si="1"/>
        <v>100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3">
      <c r="A47" s="1"/>
      <c r="B47" s="34"/>
      <c r="C47" s="32"/>
      <c r="D47" s="4" t="s">
        <v>88</v>
      </c>
      <c r="E47" s="2">
        <v>314.62</v>
      </c>
      <c r="F47" s="2">
        <v>0</v>
      </c>
      <c r="G47" s="2">
        <v>314.62</v>
      </c>
      <c r="H47" s="2">
        <v>314.62</v>
      </c>
      <c r="I47" s="2">
        <v>0</v>
      </c>
      <c r="J47" s="59">
        <f t="shared" si="1"/>
        <v>100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4" x14ac:dyDescent="0.3">
      <c r="A48" s="1"/>
      <c r="B48" s="34"/>
      <c r="C48" s="32"/>
      <c r="D48" s="4" t="s">
        <v>89</v>
      </c>
      <c r="E48" s="2">
        <v>1435</v>
      </c>
      <c r="F48" s="2">
        <v>0</v>
      </c>
      <c r="G48" s="2">
        <v>1435</v>
      </c>
      <c r="H48" s="2">
        <v>1435</v>
      </c>
      <c r="I48" s="2">
        <v>0</v>
      </c>
      <c r="J48" s="59">
        <f t="shared" si="1"/>
        <v>100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4" x14ac:dyDescent="0.3">
      <c r="A49" s="1"/>
      <c r="B49" s="34"/>
      <c r="C49" s="32"/>
      <c r="D49" s="4" t="s">
        <v>91</v>
      </c>
      <c r="E49" s="2">
        <v>1000</v>
      </c>
      <c r="F49" s="2">
        <v>0</v>
      </c>
      <c r="G49" s="2">
        <v>1000</v>
      </c>
      <c r="H49" s="2">
        <v>1000</v>
      </c>
      <c r="I49" s="2">
        <v>0</v>
      </c>
      <c r="J49" s="59">
        <f t="shared" si="1"/>
        <v>100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3">
      <c r="A50" s="1"/>
      <c r="B50" s="34"/>
      <c r="C50" s="32"/>
      <c r="D50" s="4" t="s">
        <v>90</v>
      </c>
      <c r="E50" s="2">
        <v>1500</v>
      </c>
      <c r="F50" s="2">
        <v>0</v>
      </c>
      <c r="G50" s="2">
        <v>1500</v>
      </c>
      <c r="H50" s="2">
        <v>1500</v>
      </c>
      <c r="I50" s="2">
        <v>0</v>
      </c>
      <c r="J50" s="59">
        <f t="shared" si="1"/>
        <v>100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3">
      <c r="A51" s="1"/>
      <c r="B51" s="43" t="s">
        <v>46</v>
      </c>
      <c r="C51" s="21"/>
      <c r="D51" s="22" t="s">
        <v>47</v>
      </c>
      <c r="E51" s="23">
        <f>E52+E55+E58+E60</f>
        <v>2019.5</v>
      </c>
      <c r="F51" s="23">
        <f t="shared" ref="F51:I51" si="12">F52+F55+F58+F60</f>
        <v>591.63</v>
      </c>
      <c r="G51" s="23">
        <f t="shared" si="12"/>
        <v>7666.28</v>
      </c>
      <c r="H51" s="23">
        <f t="shared" si="12"/>
        <v>978.5</v>
      </c>
      <c r="I51" s="23">
        <f t="shared" si="12"/>
        <v>13037.9</v>
      </c>
      <c r="J51" s="58">
        <f t="shared" si="1"/>
        <v>48.452587274077743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3">
      <c r="A52" s="1"/>
      <c r="B52" s="46"/>
      <c r="C52" s="11" t="s">
        <v>48</v>
      </c>
      <c r="D52" s="12" t="s">
        <v>49</v>
      </c>
      <c r="E52" s="13">
        <f>SUM(E53:E54)</f>
        <v>0</v>
      </c>
      <c r="F52" s="13">
        <f t="shared" ref="F52:I52" si="13">SUM(F53:F54)</f>
        <v>0</v>
      </c>
      <c r="G52" s="13">
        <f t="shared" si="13"/>
        <v>2468.94</v>
      </c>
      <c r="H52" s="13">
        <f t="shared" si="13"/>
        <v>0</v>
      </c>
      <c r="I52" s="13">
        <f t="shared" si="13"/>
        <v>0</v>
      </c>
      <c r="J52" s="13"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3">
      <c r="A53" s="1"/>
      <c r="B53" s="34"/>
      <c r="C53" s="32"/>
      <c r="D53" s="4" t="s">
        <v>99</v>
      </c>
      <c r="E53" s="2">
        <v>0</v>
      </c>
      <c r="F53" s="2">
        <v>0</v>
      </c>
      <c r="G53" s="2">
        <v>2018.94</v>
      </c>
      <c r="H53" s="2">
        <v>0</v>
      </c>
      <c r="I53" s="2">
        <v>0</v>
      </c>
      <c r="J53" s="16"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3">
      <c r="A54" s="1"/>
      <c r="B54" s="34"/>
      <c r="C54" s="32"/>
      <c r="D54" s="4" t="s">
        <v>83</v>
      </c>
      <c r="E54" s="2">
        <v>0</v>
      </c>
      <c r="F54" s="2">
        <v>0</v>
      </c>
      <c r="G54" s="2">
        <v>450</v>
      </c>
      <c r="H54" s="2">
        <v>0</v>
      </c>
      <c r="I54" s="2">
        <v>0</v>
      </c>
      <c r="J54" s="16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">
      <c r="A55" s="1"/>
      <c r="B55" s="34"/>
      <c r="C55" s="11" t="s">
        <v>51</v>
      </c>
      <c r="D55" s="12" t="s">
        <v>52</v>
      </c>
      <c r="E55" s="13">
        <f>SUM(E56:E57)</f>
        <v>0</v>
      </c>
      <c r="F55" s="13">
        <f t="shared" ref="F55:I55" si="14">SUM(F56:F57)</f>
        <v>0</v>
      </c>
      <c r="G55" s="13">
        <f t="shared" si="14"/>
        <v>3191.06</v>
      </c>
      <c r="H55" s="13">
        <f t="shared" si="14"/>
        <v>378.5</v>
      </c>
      <c r="I55" s="13">
        <f t="shared" si="14"/>
        <v>8228</v>
      </c>
      <c r="J55" s="13" t="s">
        <v>98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4" x14ac:dyDescent="0.3">
      <c r="A56" s="1"/>
      <c r="B56" s="34"/>
      <c r="C56" s="14"/>
      <c r="D56" s="15" t="s">
        <v>109</v>
      </c>
      <c r="E56" s="16">
        <v>0</v>
      </c>
      <c r="F56" s="16">
        <v>0</v>
      </c>
      <c r="G56" s="16">
        <v>378.5</v>
      </c>
      <c r="H56" s="16">
        <v>378.5</v>
      </c>
      <c r="I56" s="16">
        <v>8228</v>
      </c>
      <c r="J56" s="16"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3">
      <c r="A57" s="1"/>
      <c r="B57" s="34"/>
      <c r="C57" s="3"/>
      <c r="D57" s="4" t="s">
        <v>99</v>
      </c>
      <c r="E57" s="2">
        <v>0</v>
      </c>
      <c r="F57" s="2">
        <v>0</v>
      </c>
      <c r="G57" s="2">
        <v>2812.56</v>
      </c>
      <c r="H57" s="2">
        <v>0</v>
      </c>
      <c r="I57" s="2">
        <v>0</v>
      </c>
      <c r="J57" s="16"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3">
      <c r="A58" s="1"/>
      <c r="B58" s="34"/>
      <c r="C58" s="11" t="s">
        <v>53</v>
      </c>
      <c r="D58" s="12" t="s">
        <v>54</v>
      </c>
      <c r="E58" s="13">
        <f>E59</f>
        <v>600</v>
      </c>
      <c r="F58" s="13">
        <f t="shared" ref="F58:I58" si="15">F59</f>
        <v>0</v>
      </c>
      <c r="G58" s="13">
        <f t="shared" si="15"/>
        <v>600</v>
      </c>
      <c r="H58" s="13">
        <f t="shared" si="15"/>
        <v>600</v>
      </c>
      <c r="I58" s="13">
        <f t="shared" si="15"/>
        <v>0</v>
      </c>
      <c r="J58" s="60">
        <f t="shared" si="1"/>
        <v>100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3">
      <c r="A59" s="1"/>
      <c r="B59" s="34"/>
      <c r="C59" s="3"/>
      <c r="D59" s="4" t="s">
        <v>55</v>
      </c>
      <c r="E59" s="2">
        <v>600</v>
      </c>
      <c r="F59" s="2">
        <v>0</v>
      </c>
      <c r="G59" s="2">
        <v>600</v>
      </c>
      <c r="H59" s="2">
        <v>600</v>
      </c>
      <c r="I59" s="2">
        <v>0</v>
      </c>
      <c r="J59" s="59">
        <f t="shared" si="1"/>
        <v>100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3">
      <c r="A60" s="1"/>
      <c r="B60" s="34"/>
      <c r="C60" s="11" t="s">
        <v>50</v>
      </c>
      <c r="D60" s="12" t="s">
        <v>56</v>
      </c>
      <c r="E60" s="13">
        <f>SUM(E61:E62)</f>
        <v>1419.5</v>
      </c>
      <c r="F60" s="13">
        <f t="shared" ref="F60:I60" si="16">SUM(F61:F62)</f>
        <v>591.63</v>
      </c>
      <c r="G60" s="13">
        <f t="shared" si="16"/>
        <v>1406.28</v>
      </c>
      <c r="H60" s="13">
        <f t="shared" si="16"/>
        <v>0</v>
      </c>
      <c r="I60" s="13">
        <f t="shared" si="16"/>
        <v>4809.8999999999996</v>
      </c>
      <c r="J60" s="60">
        <f t="shared" si="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3">
      <c r="A61" s="1"/>
      <c r="B61" s="34"/>
      <c r="C61" s="14"/>
      <c r="D61" s="15" t="s">
        <v>99</v>
      </c>
      <c r="E61" s="16">
        <v>0</v>
      </c>
      <c r="F61" s="16">
        <v>0</v>
      </c>
      <c r="G61" s="16">
        <v>1406.28</v>
      </c>
      <c r="H61" s="16">
        <v>0</v>
      </c>
      <c r="I61" s="16">
        <v>0</v>
      </c>
      <c r="J61" s="59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3">
      <c r="A62" s="1"/>
      <c r="B62" s="35"/>
      <c r="C62" s="3"/>
      <c r="D62" s="4" t="s">
        <v>57</v>
      </c>
      <c r="E62" s="2">
        <v>1419.5</v>
      </c>
      <c r="F62" s="2">
        <v>591.63</v>
      </c>
      <c r="G62" s="2">
        <v>0</v>
      </c>
      <c r="H62" s="2">
        <v>0</v>
      </c>
      <c r="I62" s="2">
        <v>4809.8999999999996</v>
      </c>
      <c r="J62" s="59">
        <f t="shared" si="1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3">
      <c r="A63" s="1"/>
      <c r="B63" s="25" t="s">
        <v>58</v>
      </c>
      <c r="C63" s="21"/>
      <c r="D63" s="22" t="s">
        <v>59</v>
      </c>
      <c r="E63" s="23">
        <f>E64+E66+E68+E70</f>
        <v>2471.3799999999997</v>
      </c>
      <c r="F63" s="23">
        <f t="shared" ref="F63:I63" si="17">F64+F66+F68+F70</f>
        <v>5.88</v>
      </c>
      <c r="G63" s="23">
        <f t="shared" si="17"/>
        <v>8847.2999999999993</v>
      </c>
      <c r="H63" s="23">
        <f t="shared" si="17"/>
        <v>2234.1</v>
      </c>
      <c r="I63" s="23">
        <f t="shared" si="17"/>
        <v>0</v>
      </c>
      <c r="J63" s="58">
        <f t="shared" si="1"/>
        <v>90.398886452103682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3">
      <c r="A64" s="1"/>
      <c r="B64" s="3"/>
      <c r="C64" s="11" t="s">
        <v>101</v>
      </c>
      <c r="D64" s="12" t="s">
        <v>102</v>
      </c>
      <c r="E64" s="13">
        <f>E65</f>
        <v>0</v>
      </c>
      <c r="F64" s="13">
        <f t="shared" ref="F64:I64" si="18">F65</f>
        <v>5.88</v>
      </c>
      <c r="G64" s="13">
        <f t="shared" si="18"/>
        <v>0</v>
      </c>
      <c r="H64" s="13">
        <f t="shared" si="18"/>
        <v>0</v>
      </c>
      <c r="I64" s="13">
        <f t="shared" si="18"/>
        <v>0</v>
      </c>
      <c r="J64" s="60"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" x14ac:dyDescent="0.3">
      <c r="A65" s="1"/>
      <c r="B65" s="3"/>
      <c r="C65" s="3"/>
      <c r="D65" s="4" t="s">
        <v>74</v>
      </c>
      <c r="E65" s="2">
        <v>0</v>
      </c>
      <c r="F65" s="2">
        <v>5.88</v>
      </c>
      <c r="G65" s="2">
        <v>0</v>
      </c>
      <c r="H65" s="2">
        <v>0</v>
      </c>
      <c r="I65" s="2">
        <v>0</v>
      </c>
      <c r="J65" s="59"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48" x14ac:dyDescent="0.3">
      <c r="A66" s="1"/>
      <c r="B66" s="3"/>
      <c r="C66" s="11" t="s">
        <v>60</v>
      </c>
      <c r="D66" s="12" t="s">
        <v>61</v>
      </c>
      <c r="E66" s="13">
        <f>E67</f>
        <v>163.97</v>
      </c>
      <c r="F66" s="13">
        <f t="shared" ref="F66:I66" si="19">F67</f>
        <v>0</v>
      </c>
      <c r="G66" s="13">
        <f t="shared" si="19"/>
        <v>163.97</v>
      </c>
      <c r="H66" s="13">
        <f t="shared" si="19"/>
        <v>163.97</v>
      </c>
      <c r="I66" s="13">
        <f t="shared" si="19"/>
        <v>0</v>
      </c>
      <c r="J66" s="60">
        <f t="shared" si="1"/>
        <v>100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4" x14ac:dyDescent="0.3">
      <c r="A67" s="1"/>
      <c r="B67" s="3"/>
      <c r="C67" s="3"/>
      <c r="D67" s="4" t="s">
        <v>62</v>
      </c>
      <c r="E67" s="2">
        <v>163.97</v>
      </c>
      <c r="F67" s="2">
        <v>0</v>
      </c>
      <c r="G67" s="2">
        <v>163.97</v>
      </c>
      <c r="H67" s="2">
        <v>163.97</v>
      </c>
      <c r="I67" s="2">
        <v>0</v>
      </c>
      <c r="J67" s="59">
        <f t="shared" si="1"/>
        <v>100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3">
      <c r="A68" s="1"/>
      <c r="B68" s="3"/>
      <c r="C68" s="11" t="s">
        <v>63</v>
      </c>
      <c r="D68" s="12" t="s">
        <v>64</v>
      </c>
      <c r="E68" s="13">
        <f>E69</f>
        <v>2307.41</v>
      </c>
      <c r="F68" s="13">
        <f t="shared" ref="F68:I68" si="20">F69</f>
        <v>0</v>
      </c>
      <c r="G68" s="13">
        <f t="shared" si="20"/>
        <v>2070.13</v>
      </c>
      <c r="H68" s="13">
        <f t="shared" si="20"/>
        <v>2070.13</v>
      </c>
      <c r="I68" s="13">
        <f t="shared" si="20"/>
        <v>0</v>
      </c>
      <c r="J68" s="60">
        <f t="shared" si="1"/>
        <v>89.716608665126714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4" x14ac:dyDescent="0.3">
      <c r="A69" s="1"/>
      <c r="B69" s="3"/>
      <c r="C69" s="3"/>
      <c r="D69" s="4" t="s">
        <v>62</v>
      </c>
      <c r="E69" s="2">
        <v>2307.41</v>
      </c>
      <c r="F69" s="2">
        <v>0</v>
      </c>
      <c r="G69" s="2">
        <v>2070.13</v>
      </c>
      <c r="H69" s="2">
        <v>2070.13</v>
      </c>
      <c r="I69" s="2">
        <v>0</v>
      </c>
      <c r="J69" s="59">
        <f t="shared" si="1"/>
        <v>89.716608665126714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4" x14ac:dyDescent="0.3">
      <c r="A70" s="1"/>
      <c r="B70" s="3"/>
      <c r="C70" s="11" t="s">
        <v>65</v>
      </c>
      <c r="D70" s="12" t="s">
        <v>66</v>
      </c>
      <c r="E70" s="13">
        <f>E71</f>
        <v>0</v>
      </c>
      <c r="F70" s="13">
        <f t="shared" ref="F70:I70" si="21">F71</f>
        <v>0</v>
      </c>
      <c r="G70" s="13">
        <f t="shared" si="21"/>
        <v>6613.2</v>
      </c>
      <c r="H70" s="13">
        <f t="shared" si="21"/>
        <v>0</v>
      </c>
      <c r="I70" s="13">
        <f t="shared" si="21"/>
        <v>0</v>
      </c>
      <c r="J70" s="60"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3">
      <c r="A71" s="1"/>
      <c r="B71" s="3"/>
      <c r="C71" s="3"/>
      <c r="D71" s="4" t="s">
        <v>67</v>
      </c>
      <c r="E71" s="2">
        <v>0</v>
      </c>
      <c r="F71" s="2">
        <v>0</v>
      </c>
      <c r="G71" s="2">
        <v>6613.2</v>
      </c>
      <c r="H71" s="2">
        <v>0</v>
      </c>
      <c r="I71" s="2">
        <v>0</v>
      </c>
      <c r="J71" s="59"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3">
      <c r="A72" s="1"/>
      <c r="B72" s="43" t="s">
        <v>68</v>
      </c>
      <c r="C72" s="21"/>
      <c r="D72" s="22" t="s">
        <v>69</v>
      </c>
      <c r="E72" s="23">
        <f>E73+E75</f>
        <v>1840066.03</v>
      </c>
      <c r="F72" s="23">
        <f t="shared" ref="F72:I72" si="22">F73+F75</f>
        <v>0</v>
      </c>
      <c r="G72" s="23">
        <f t="shared" si="22"/>
        <v>1907803.02</v>
      </c>
      <c r="H72" s="23">
        <f t="shared" si="22"/>
        <v>1907803.02</v>
      </c>
      <c r="I72" s="23">
        <f t="shared" si="22"/>
        <v>0</v>
      </c>
      <c r="J72" s="58">
        <f t="shared" si="1"/>
        <v>103.68122604817611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3">
      <c r="A73" s="1"/>
      <c r="B73" s="31"/>
      <c r="C73" s="28" t="s">
        <v>70</v>
      </c>
      <c r="D73" s="12" t="s">
        <v>71</v>
      </c>
      <c r="E73" s="13">
        <f>E74</f>
        <v>1500</v>
      </c>
      <c r="F73" s="13">
        <f t="shared" ref="F73:I73" si="23">F74</f>
        <v>0</v>
      </c>
      <c r="G73" s="13">
        <f t="shared" si="23"/>
        <v>4916</v>
      </c>
      <c r="H73" s="13">
        <f t="shared" si="23"/>
        <v>4916</v>
      </c>
      <c r="I73" s="13">
        <f t="shared" si="23"/>
        <v>0</v>
      </c>
      <c r="J73" s="60">
        <f t="shared" si="1"/>
        <v>327.73333333333335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4" x14ac:dyDescent="0.3">
      <c r="A74" s="1"/>
      <c r="B74" s="39"/>
      <c r="C74" s="29"/>
      <c r="D74" s="4" t="s">
        <v>62</v>
      </c>
      <c r="E74" s="2">
        <v>1500</v>
      </c>
      <c r="F74" s="2">
        <v>0</v>
      </c>
      <c r="G74" s="2">
        <v>4916</v>
      </c>
      <c r="H74" s="2">
        <v>4916</v>
      </c>
      <c r="I74" s="2">
        <v>0</v>
      </c>
      <c r="J74" s="59">
        <f t="shared" ref="J74:J99" si="24">H74/E74*100</f>
        <v>327.73333333333335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72" x14ac:dyDescent="0.3">
      <c r="A75" s="1"/>
      <c r="B75" s="39"/>
      <c r="C75" s="37" t="s">
        <v>72</v>
      </c>
      <c r="D75" s="12" t="s">
        <v>73</v>
      </c>
      <c r="E75" s="13">
        <f>SUM(E76:E77)</f>
        <v>1838566.03</v>
      </c>
      <c r="F75" s="13">
        <f t="shared" ref="F75:I75" si="25">SUM(F76:F77)</f>
        <v>0</v>
      </c>
      <c r="G75" s="13">
        <f t="shared" si="25"/>
        <v>1902887.02</v>
      </c>
      <c r="H75" s="13">
        <f t="shared" si="25"/>
        <v>1902887.02</v>
      </c>
      <c r="I75" s="13">
        <f t="shared" si="25"/>
        <v>0</v>
      </c>
      <c r="J75" s="60">
        <f t="shared" si="24"/>
        <v>103.49843241692005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4" x14ac:dyDescent="0.3">
      <c r="A76" s="1"/>
      <c r="B76" s="39"/>
      <c r="C76" s="38"/>
      <c r="D76" s="36" t="s">
        <v>62</v>
      </c>
      <c r="E76" s="2">
        <v>10693</v>
      </c>
      <c r="F76" s="2">
        <v>0</v>
      </c>
      <c r="G76" s="2">
        <v>14468.36</v>
      </c>
      <c r="H76" s="2">
        <v>14468.36</v>
      </c>
      <c r="I76" s="2">
        <v>0</v>
      </c>
      <c r="J76" s="59">
        <f t="shared" si="24"/>
        <v>135.30683624801273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" x14ac:dyDescent="0.3">
      <c r="A77" s="1"/>
      <c r="B77" s="40"/>
      <c r="C77" s="40"/>
      <c r="D77" s="36" t="s">
        <v>74</v>
      </c>
      <c r="E77" s="2">
        <v>1827873.03</v>
      </c>
      <c r="F77" s="2">
        <v>0</v>
      </c>
      <c r="G77" s="2">
        <v>1888418.66</v>
      </c>
      <c r="H77" s="2">
        <v>1888418.66</v>
      </c>
      <c r="I77" s="2">
        <v>0</v>
      </c>
      <c r="J77" s="59">
        <f t="shared" si="24"/>
        <v>103.31235425033871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4" x14ac:dyDescent="0.3">
      <c r="A78" s="1"/>
      <c r="B78" s="30" t="s">
        <v>75</v>
      </c>
      <c r="C78" s="25"/>
      <c r="D78" s="22" t="s">
        <v>76</v>
      </c>
      <c r="E78" s="23">
        <f>E79</f>
        <v>191131.86</v>
      </c>
      <c r="F78" s="23">
        <f t="shared" ref="F78:I78" si="26">F79</f>
        <v>11289.82</v>
      </c>
      <c r="G78" s="23">
        <f t="shared" si="26"/>
        <v>244361.17</v>
      </c>
      <c r="H78" s="23">
        <f t="shared" si="26"/>
        <v>243997.37</v>
      </c>
      <c r="I78" s="23">
        <f t="shared" si="26"/>
        <v>21115.33</v>
      </c>
      <c r="J78" s="58">
        <f t="shared" si="24"/>
        <v>127.65918251410311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3">
      <c r="A79" s="1"/>
      <c r="B79" s="38"/>
      <c r="C79" s="28" t="s">
        <v>77</v>
      </c>
      <c r="D79" s="12" t="s">
        <v>78</v>
      </c>
      <c r="E79" s="13">
        <f>E80</f>
        <v>191131.86</v>
      </c>
      <c r="F79" s="13">
        <f t="shared" ref="F79:I79" si="27">F80</f>
        <v>11289.82</v>
      </c>
      <c r="G79" s="13">
        <f t="shared" si="27"/>
        <v>244361.17</v>
      </c>
      <c r="H79" s="13">
        <f t="shared" si="27"/>
        <v>243997.37</v>
      </c>
      <c r="I79" s="13">
        <f t="shared" si="27"/>
        <v>21115.33</v>
      </c>
      <c r="J79" s="60">
        <f t="shared" si="24"/>
        <v>127.65918251410311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6.4" customHeight="1" thickBot="1" x14ac:dyDescent="0.35">
      <c r="A80" s="1"/>
      <c r="B80" s="70"/>
      <c r="C80" s="71"/>
      <c r="D80" s="72" t="s">
        <v>79</v>
      </c>
      <c r="E80" s="73">
        <v>191131.86</v>
      </c>
      <c r="F80" s="73">
        <v>11289.82</v>
      </c>
      <c r="G80" s="73">
        <v>244361.17</v>
      </c>
      <c r="H80" s="73">
        <v>243997.37</v>
      </c>
      <c r="I80" s="73">
        <v>21115.33</v>
      </c>
      <c r="J80" s="74">
        <f t="shared" si="24"/>
        <v>127.65918251410311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9.8" customHeight="1" thickBot="1" x14ac:dyDescent="0.35">
      <c r="A81" s="1"/>
      <c r="B81" s="92" t="s">
        <v>81</v>
      </c>
      <c r="C81" s="93"/>
      <c r="D81" s="94"/>
      <c r="E81" s="68">
        <f>E82+E84+E86+E89+E91+E94+E97</f>
        <v>943767.68</v>
      </c>
      <c r="F81" s="68">
        <f t="shared" ref="F81:I81" si="28">F82+F84+F86+F89+F91+F94+F97</f>
        <v>0.02</v>
      </c>
      <c r="G81" s="68">
        <f t="shared" si="28"/>
        <v>1686113.27</v>
      </c>
      <c r="H81" s="68">
        <f t="shared" si="28"/>
        <v>1016120.63</v>
      </c>
      <c r="I81" s="68">
        <f t="shared" si="28"/>
        <v>0.02</v>
      </c>
      <c r="J81" s="69">
        <f t="shared" si="24"/>
        <v>107.66639412784298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4" customHeight="1" x14ac:dyDescent="0.3">
      <c r="A82" s="1"/>
      <c r="B82" s="25" t="s">
        <v>93</v>
      </c>
      <c r="C82" s="25"/>
      <c r="D82" s="26" t="s">
        <v>96</v>
      </c>
      <c r="E82" s="24">
        <f>E83</f>
        <v>0</v>
      </c>
      <c r="F82" s="24">
        <f t="shared" ref="F82:I84" si="29">F83</f>
        <v>0</v>
      </c>
      <c r="G82" s="24">
        <f t="shared" si="29"/>
        <v>47.53</v>
      </c>
      <c r="H82" s="24">
        <f t="shared" si="29"/>
        <v>0</v>
      </c>
      <c r="I82" s="24">
        <f t="shared" si="29"/>
        <v>0</v>
      </c>
      <c r="J82" s="67"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4" customHeight="1" x14ac:dyDescent="0.3">
      <c r="A83" s="1"/>
      <c r="B83" s="14"/>
      <c r="C83" s="14" t="s">
        <v>94</v>
      </c>
      <c r="D83" s="15" t="s">
        <v>107</v>
      </c>
      <c r="E83" s="16">
        <v>0</v>
      </c>
      <c r="F83" s="16">
        <v>0</v>
      </c>
      <c r="G83" s="16">
        <v>47.53</v>
      </c>
      <c r="H83" s="16">
        <v>0</v>
      </c>
      <c r="I83" s="16">
        <v>0</v>
      </c>
      <c r="J83" s="59"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3">
      <c r="A84" s="1"/>
      <c r="B84" s="25" t="s">
        <v>9</v>
      </c>
      <c r="C84" s="25"/>
      <c r="D84" s="26" t="s">
        <v>12</v>
      </c>
      <c r="E84" s="24">
        <f>E85</f>
        <v>401771.96</v>
      </c>
      <c r="F84" s="24">
        <f t="shared" si="29"/>
        <v>0.02</v>
      </c>
      <c r="G84" s="24">
        <f t="shared" si="29"/>
        <v>443827.58</v>
      </c>
      <c r="H84" s="24">
        <f t="shared" si="29"/>
        <v>418603.87</v>
      </c>
      <c r="I84" s="24">
        <f t="shared" si="29"/>
        <v>0.02</v>
      </c>
      <c r="J84" s="58">
        <f t="shared" si="24"/>
        <v>104.18941879368585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4" x14ac:dyDescent="0.3">
      <c r="A85" s="1"/>
      <c r="B85" s="14"/>
      <c r="C85" s="14" t="s">
        <v>11</v>
      </c>
      <c r="D85" s="15" t="s">
        <v>10</v>
      </c>
      <c r="E85" s="16">
        <v>401771.96</v>
      </c>
      <c r="F85" s="16">
        <v>0.02</v>
      </c>
      <c r="G85" s="16">
        <v>443827.58</v>
      </c>
      <c r="H85" s="16">
        <v>418603.87</v>
      </c>
      <c r="I85" s="16">
        <v>0.02</v>
      </c>
      <c r="J85" s="59">
        <f t="shared" si="24"/>
        <v>104.18941879368585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60" x14ac:dyDescent="0.3">
      <c r="A86" s="1"/>
      <c r="B86" s="43" t="s">
        <v>21</v>
      </c>
      <c r="C86" s="21"/>
      <c r="D86" s="22" t="s">
        <v>23</v>
      </c>
      <c r="E86" s="23">
        <f t="shared" ref="E86:F86" si="30">SUM(E87:E88)</f>
        <v>0</v>
      </c>
      <c r="F86" s="23">
        <f t="shared" si="30"/>
        <v>0</v>
      </c>
      <c r="G86" s="23">
        <f>SUM(G87:G88)</f>
        <v>605585.71</v>
      </c>
      <c r="H86" s="23">
        <f t="shared" ref="H86:I86" si="31">SUM(H87:H88)</f>
        <v>0</v>
      </c>
      <c r="I86" s="23">
        <f t="shared" si="31"/>
        <v>0</v>
      </c>
      <c r="J86" s="58"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72" x14ac:dyDescent="0.3">
      <c r="A87" s="1"/>
      <c r="B87" s="31"/>
      <c r="C87" s="49" t="s">
        <v>26</v>
      </c>
      <c r="D87" s="15" t="s">
        <v>27</v>
      </c>
      <c r="E87" s="16">
        <v>0</v>
      </c>
      <c r="F87" s="16">
        <v>0</v>
      </c>
      <c r="G87" s="16">
        <v>220131</v>
      </c>
      <c r="H87" s="16">
        <v>0</v>
      </c>
      <c r="I87" s="16">
        <v>0</v>
      </c>
      <c r="J87" s="59"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72" x14ac:dyDescent="0.3">
      <c r="A88" s="1"/>
      <c r="B88" s="33"/>
      <c r="C88" s="49" t="s">
        <v>33</v>
      </c>
      <c r="D88" s="15" t="s">
        <v>34</v>
      </c>
      <c r="E88" s="16">
        <v>0</v>
      </c>
      <c r="F88" s="16">
        <v>0</v>
      </c>
      <c r="G88" s="16">
        <v>385454.71</v>
      </c>
      <c r="H88" s="16">
        <v>0</v>
      </c>
      <c r="I88" s="16">
        <v>0</v>
      </c>
      <c r="J88" s="59">
        <v>0</v>
      </c>
      <c r="K88" s="1">
        <f ca="1">K88</f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3">
      <c r="A89" s="1"/>
      <c r="B89" s="30" t="s">
        <v>41</v>
      </c>
      <c r="C89" s="21"/>
      <c r="D89" s="22"/>
      <c r="E89" s="23">
        <f>E90</f>
        <v>537183.61</v>
      </c>
      <c r="F89" s="23">
        <f t="shared" ref="F89:I89" si="32">F90</f>
        <v>0</v>
      </c>
      <c r="G89" s="23">
        <f t="shared" si="32"/>
        <v>590947.48</v>
      </c>
      <c r="H89" s="23">
        <f t="shared" si="32"/>
        <v>590947.48</v>
      </c>
      <c r="I89" s="23">
        <f t="shared" si="32"/>
        <v>0</v>
      </c>
      <c r="J89" s="58">
        <f t="shared" si="24"/>
        <v>110.00847177746171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40.799999999999997" customHeight="1" x14ac:dyDescent="0.3">
      <c r="A90" s="1"/>
      <c r="B90" s="38"/>
      <c r="C90" s="49" t="s">
        <v>43</v>
      </c>
      <c r="D90" s="15" t="s">
        <v>86</v>
      </c>
      <c r="E90" s="16">
        <v>537183.61</v>
      </c>
      <c r="F90" s="16">
        <v>0</v>
      </c>
      <c r="G90" s="16">
        <v>590947.48</v>
      </c>
      <c r="H90" s="16">
        <v>590947.48</v>
      </c>
      <c r="I90" s="16">
        <v>0</v>
      </c>
      <c r="J90" s="59">
        <f t="shared" si="24"/>
        <v>110.00847177746171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3">
      <c r="A91" s="1"/>
      <c r="B91" s="21" t="s">
        <v>46</v>
      </c>
      <c r="C91" s="21"/>
      <c r="D91" s="22" t="s">
        <v>47</v>
      </c>
      <c r="E91" s="23">
        <f>SUM(E92:E93)</f>
        <v>220.2</v>
      </c>
      <c r="F91" s="23">
        <f t="shared" ref="F91:I91" si="33">SUM(F92:F93)</f>
        <v>0</v>
      </c>
      <c r="G91" s="23">
        <f t="shared" si="33"/>
        <v>245.52</v>
      </c>
      <c r="H91" s="23">
        <f t="shared" si="33"/>
        <v>245.52</v>
      </c>
      <c r="I91" s="23">
        <f t="shared" si="33"/>
        <v>0</v>
      </c>
      <c r="J91" s="58">
        <f t="shared" si="24"/>
        <v>111.49863760217984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3">
      <c r="A92" s="1"/>
      <c r="B92" s="38"/>
      <c r="C92" s="49" t="s">
        <v>53</v>
      </c>
      <c r="D92" s="15" t="s">
        <v>100</v>
      </c>
      <c r="E92" s="16">
        <v>219.79</v>
      </c>
      <c r="F92" s="16">
        <v>0</v>
      </c>
      <c r="G92" s="16">
        <v>245.52</v>
      </c>
      <c r="H92" s="16">
        <v>245.52</v>
      </c>
      <c r="I92" s="16">
        <v>0</v>
      </c>
      <c r="J92" s="59">
        <f t="shared" si="24"/>
        <v>111.70662905500706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3">
      <c r="A93" s="1"/>
      <c r="B93" s="40"/>
      <c r="C93" s="49" t="s">
        <v>50</v>
      </c>
      <c r="D93" s="15" t="s">
        <v>56</v>
      </c>
      <c r="E93" s="16">
        <v>0.41</v>
      </c>
      <c r="F93" s="16">
        <v>0</v>
      </c>
      <c r="G93" s="16">
        <v>0</v>
      </c>
      <c r="H93" s="16">
        <v>0</v>
      </c>
      <c r="I93" s="16">
        <v>0</v>
      </c>
      <c r="J93" s="59">
        <f t="shared" si="24"/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3">
      <c r="A94" s="1"/>
      <c r="B94" s="30" t="s">
        <v>68</v>
      </c>
      <c r="C94" s="21"/>
      <c r="D94" s="22" t="s">
        <v>69</v>
      </c>
      <c r="E94" s="23">
        <f>SUM(E95:E96)</f>
        <v>4591.91</v>
      </c>
      <c r="F94" s="23">
        <f t="shared" ref="F94:I94" si="34">SUM(F95:F96)</f>
        <v>0</v>
      </c>
      <c r="G94" s="23">
        <f t="shared" si="34"/>
        <v>6323.76</v>
      </c>
      <c r="H94" s="23">
        <f t="shared" si="34"/>
        <v>6323.76</v>
      </c>
      <c r="I94" s="23">
        <f t="shared" si="34"/>
        <v>0</v>
      </c>
      <c r="J94" s="58">
        <f t="shared" si="24"/>
        <v>137.71524267679462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3">
      <c r="A95" s="1"/>
      <c r="B95" s="31"/>
      <c r="C95" s="49" t="s">
        <v>70</v>
      </c>
      <c r="D95" s="15" t="s">
        <v>71</v>
      </c>
      <c r="E95" s="16">
        <v>352.9</v>
      </c>
      <c r="F95" s="16">
        <v>0</v>
      </c>
      <c r="G95" s="16">
        <v>1857.2</v>
      </c>
      <c r="H95" s="16">
        <v>1857.2</v>
      </c>
      <c r="I95" s="16">
        <v>0</v>
      </c>
      <c r="J95" s="59">
        <f t="shared" si="24"/>
        <v>526.26806460753755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65.400000000000006" customHeight="1" x14ac:dyDescent="0.3">
      <c r="A96" s="1"/>
      <c r="B96" s="33"/>
      <c r="C96" s="49" t="s">
        <v>72</v>
      </c>
      <c r="D96" s="15" t="s">
        <v>73</v>
      </c>
      <c r="E96" s="16">
        <v>4239.01</v>
      </c>
      <c r="F96" s="16">
        <v>0</v>
      </c>
      <c r="G96" s="16">
        <v>4466.5600000000004</v>
      </c>
      <c r="H96" s="16">
        <v>4466.5600000000004</v>
      </c>
      <c r="I96" s="16">
        <v>0</v>
      </c>
      <c r="J96" s="59">
        <f t="shared" si="24"/>
        <v>105.3679986600645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4" x14ac:dyDescent="0.3">
      <c r="A97" s="1"/>
      <c r="B97" s="25" t="s">
        <v>75</v>
      </c>
      <c r="C97" s="21"/>
      <c r="D97" s="22" t="s">
        <v>76</v>
      </c>
      <c r="E97" s="23">
        <f>E98</f>
        <v>0</v>
      </c>
      <c r="F97" s="23">
        <f t="shared" ref="F97:I97" si="35">F98</f>
        <v>0</v>
      </c>
      <c r="G97" s="23">
        <f t="shared" si="35"/>
        <v>39135.69</v>
      </c>
      <c r="H97" s="23">
        <f t="shared" si="35"/>
        <v>0</v>
      </c>
      <c r="I97" s="23">
        <f t="shared" si="35"/>
        <v>0</v>
      </c>
      <c r="J97" s="58"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thickBot="1" x14ac:dyDescent="0.35">
      <c r="A98" s="1"/>
      <c r="B98" s="31"/>
      <c r="C98" s="31" t="s">
        <v>77</v>
      </c>
      <c r="D98" s="53" t="s">
        <v>78</v>
      </c>
      <c r="E98" s="54">
        <v>0</v>
      </c>
      <c r="F98" s="54">
        <v>0</v>
      </c>
      <c r="G98" s="54">
        <v>39135.69</v>
      </c>
      <c r="H98" s="54">
        <v>0</v>
      </c>
      <c r="I98" s="54">
        <v>0</v>
      </c>
      <c r="J98" s="75">
        <v>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7" customHeight="1" thickBot="1" x14ac:dyDescent="0.35">
      <c r="A99" s="1"/>
      <c r="B99" s="89" t="s">
        <v>82</v>
      </c>
      <c r="C99" s="90"/>
      <c r="D99" s="91"/>
      <c r="E99" s="27">
        <f>E9+E81</f>
        <v>8901848.9300000016</v>
      </c>
      <c r="F99" s="27">
        <f>F9+F81</f>
        <v>45049.399999999987</v>
      </c>
      <c r="G99" s="27">
        <f>G9+G81</f>
        <v>10296072.57</v>
      </c>
      <c r="H99" s="27">
        <f>H9+H81</f>
        <v>9606637.6400000006</v>
      </c>
      <c r="I99" s="27">
        <f>I9+I81</f>
        <v>81757.410000000018</v>
      </c>
      <c r="J99" s="76">
        <f t="shared" si="24"/>
        <v>107.91732948449395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3">
      <c r="A100" s="1"/>
      <c r="B100" s="5"/>
      <c r="C100" s="5"/>
      <c r="D100" s="6"/>
      <c r="E100" s="7"/>
      <c r="F100" s="7"/>
      <c r="G100" s="7"/>
      <c r="H100" s="7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3">
      <c r="A101" s="1"/>
      <c r="B101" s="88" t="s">
        <v>104</v>
      </c>
      <c r="C101" s="88"/>
      <c r="D101" s="88"/>
      <c r="E101" s="88"/>
      <c r="F101" s="7"/>
      <c r="G101" s="7"/>
      <c r="H101" s="7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3">
      <c r="A102" s="1"/>
      <c r="B102" s="5"/>
      <c r="C102" s="5"/>
      <c r="D102" s="6"/>
      <c r="E102" s="7"/>
      <c r="F102" s="7"/>
      <c r="G102" s="7"/>
      <c r="H102" s="7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3">
      <c r="A103" s="1"/>
      <c r="B103" s="5"/>
      <c r="C103" s="5"/>
      <c r="D103" s="6"/>
      <c r="E103" s="7"/>
      <c r="F103" s="7"/>
      <c r="G103" s="7"/>
      <c r="H103" s="7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3">
      <c r="A104" s="1"/>
      <c r="B104" s="5"/>
      <c r="C104" s="5"/>
      <c r="D104" s="6"/>
      <c r="E104" s="7"/>
      <c r="F104" s="7"/>
      <c r="G104" s="7"/>
      <c r="H104" s="7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3">
      <c r="A105" s="1"/>
      <c r="B105" s="5"/>
      <c r="C105" s="5"/>
      <c r="D105" s="6"/>
      <c r="E105" s="7"/>
      <c r="F105" s="7"/>
      <c r="G105" s="7"/>
      <c r="H105" s="7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3">
      <c r="A106" s="1"/>
      <c r="B106" s="5"/>
      <c r="C106" s="5"/>
      <c r="D106" s="6"/>
      <c r="E106" s="7"/>
      <c r="F106" s="7"/>
      <c r="G106" s="7"/>
      <c r="H106" s="7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3">
      <c r="A107" s="1"/>
      <c r="B107" s="5"/>
      <c r="C107" s="5"/>
      <c r="D107" s="6"/>
      <c r="E107" s="7"/>
      <c r="F107" s="7"/>
      <c r="G107" s="7"/>
      <c r="H107" s="7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3">
      <c r="A108" s="1"/>
      <c r="B108" s="5"/>
      <c r="C108" s="5"/>
      <c r="D108" s="6"/>
      <c r="E108" s="7"/>
      <c r="F108" s="7"/>
      <c r="G108" s="7"/>
      <c r="H108" s="7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3">
      <c r="A109" s="1"/>
      <c r="B109" s="5"/>
      <c r="C109" s="5"/>
      <c r="D109" s="6"/>
      <c r="E109" s="7"/>
      <c r="F109" s="7"/>
      <c r="G109" s="7"/>
      <c r="H109" s="7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3">
      <c r="A110" s="1"/>
      <c r="B110" s="5"/>
      <c r="C110" s="5"/>
      <c r="D110" s="6"/>
      <c r="E110" s="7"/>
      <c r="F110" s="7"/>
      <c r="G110" s="7"/>
      <c r="H110" s="7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3">
      <c r="A111" s="1"/>
      <c r="B111" s="5"/>
      <c r="C111" s="5"/>
      <c r="D111" s="6"/>
      <c r="E111" s="7"/>
      <c r="F111" s="7"/>
      <c r="G111" s="7"/>
      <c r="H111" s="7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3">
      <c r="A112" s="1"/>
      <c r="B112" s="5"/>
      <c r="C112" s="5"/>
      <c r="D112" s="6"/>
      <c r="E112" s="7"/>
      <c r="F112" s="7"/>
      <c r="G112" s="7"/>
      <c r="H112" s="7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3">
      <c r="A113" s="1"/>
      <c r="B113" s="5"/>
      <c r="C113" s="5"/>
      <c r="D113" s="6"/>
      <c r="E113" s="7"/>
      <c r="F113" s="7"/>
      <c r="G113" s="7"/>
      <c r="H113" s="7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3">
      <c r="A114" s="1"/>
      <c r="B114" s="5"/>
      <c r="C114" s="5"/>
      <c r="D114" s="6"/>
      <c r="E114" s="7"/>
      <c r="F114" s="7"/>
      <c r="G114" s="7"/>
      <c r="H114" s="7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3">
      <c r="A115" s="1"/>
      <c r="B115" s="5"/>
      <c r="C115" s="5"/>
      <c r="D115" s="6"/>
      <c r="E115" s="7"/>
      <c r="F115" s="7"/>
      <c r="G115" s="7"/>
      <c r="H115" s="7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3">
      <c r="A116" s="1"/>
      <c r="B116" s="5"/>
      <c r="C116" s="5"/>
      <c r="D116" s="6"/>
      <c r="E116" s="7"/>
      <c r="F116" s="7"/>
      <c r="G116" s="7"/>
      <c r="H116" s="7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3">
      <c r="A117" s="1"/>
      <c r="B117" s="5"/>
      <c r="C117" s="5"/>
      <c r="D117" s="6"/>
      <c r="E117" s="7"/>
      <c r="F117" s="7"/>
      <c r="G117" s="7"/>
      <c r="H117" s="7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3">
      <c r="A118" s="1"/>
      <c r="B118" s="5"/>
      <c r="C118" s="5"/>
      <c r="D118" s="6"/>
      <c r="E118" s="7"/>
      <c r="F118" s="7"/>
      <c r="G118" s="7"/>
      <c r="H118" s="7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3">
      <c r="A119" s="1"/>
      <c r="B119" s="5"/>
      <c r="C119" s="5"/>
      <c r="D119" s="6"/>
      <c r="E119" s="7"/>
      <c r="F119" s="7"/>
      <c r="G119" s="7"/>
      <c r="H119" s="7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3">
      <c r="A120" s="1"/>
      <c r="B120" s="5"/>
      <c r="C120" s="5"/>
      <c r="D120" s="6"/>
      <c r="E120" s="7"/>
      <c r="F120" s="7"/>
      <c r="G120" s="7"/>
      <c r="H120" s="7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3">
      <c r="A121" s="1"/>
      <c r="B121" s="5"/>
      <c r="C121" s="5"/>
      <c r="D121" s="6"/>
      <c r="E121" s="7"/>
      <c r="F121" s="7"/>
      <c r="G121" s="7"/>
      <c r="H121" s="7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3">
      <c r="A122" s="1"/>
      <c r="B122" s="5"/>
      <c r="C122" s="5"/>
      <c r="D122" s="6"/>
      <c r="E122" s="7"/>
      <c r="F122" s="7"/>
      <c r="G122" s="7"/>
      <c r="H122" s="7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3">
      <c r="A123" s="1"/>
      <c r="B123" s="5"/>
      <c r="C123" s="5"/>
      <c r="D123" s="6"/>
      <c r="E123" s="7"/>
      <c r="F123" s="7"/>
      <c r="G123" s="7"/>
      <c r="H123" s="7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3">
      <c r="A124" s="1"/>
      <c r="B124" s="5"/>
      <c r="C124" s="5"/>
      <c r="D124" s="6"/>
      <c r="E124" s="7"/>
      <c r="F124" s="7"/>
      <c r="G124" s="7"/>
      <c r="H124" s="7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3">
      <c r="A125" s="1"/>
      <c r="B125" s="5"/>
      <c r="C125" s="5"/>
      <c r="D125" s="6"/>
      <c r="E125" s="7"/>
      <c r="F125" s="7"/>
      <c r="G125" s="7"/>
      <c r="H125" s="7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3">
      <c r="A126" s="1"/>
      <c r="B126" s="5"/>
      <c r="C126" s="5"/>
      <c r="D126" s="6"/>
      <c r="E126" s="7"/>
      <c r="F126" s="7"/>
      <c r="G126" s="7"/>
      <c r="H126" s="7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3">
      <c r="A127" s="1"/>
      <c r="B127" s="5"/>
      <c r="C127" s="5"/>
      <c r="D127" s="6"/>
      <c r="E127" s="7"/>
      <c r="F127" s="7"/>
      <c r="G127" s="7"/>
      <c r="H127" s="7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3">
      <c r="A128" s="1"/>
      <c r="B128" s="5"/>
      <c r="C128" s="5"/>
      <c r="D128" s="6"/>
      <c r="E128" s="7"/>
      <c r="F128" s="7"/>
      <c r="G128" s="7"/>
      <c r="H128" s="7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3">
      <c r="A129" s="1"/>
      <c r="B129" s="5"/>
      <c r="C129" s="5"/>
      <c r="D129" s="6"/>
      <c r="E129" s="7"/>
      <c r="F129" s="7"/>
      <c r="G129" s="7"/>
      <c r="H129" s="7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3">
      <c r="A130" s="1"/>
      <c r="B130" s="5"/>
      <c r="C130" s="5"/>
      <c r="D130" s="6"/>
      <c r="E130" s="7"/>
      <c r="F130" s="7"/>
      <c r="G130" s="7"/>
      <c r="H130" s="7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3">
      <c r="A131" s="1"/>
      <c r="B131" s="5"/>
      <c r="C131" s="5"/>
      <c r="D131" s="6"/>
      <c r="E131" s="7"/>
      <c r="F131" s="7"/>
      <c r="G131" s="7"/>
      <c r="H131" s="7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3">
      <c r="A132" s="1"/>
      <c r="B132" s="5"/>
      <c r="C132" s="5"/>
      <c r="D132" s="6"/>
      <c r="E132" s="7"/>
      <c r="F132" s="7"/>
      <c r="G132" s="7"/>
      <c r="H132" s="7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3">
      <c r="A133" s="1"/>
      <c r="B133" s="5"/>
      <c r="C133" s="5"/>
      <c r="D133" s="6"/>
      <c r="E133" s="7"/>
      <c r="F133" s="7"/>
      <c r="G133" s="7"/>
      <c r="H133" s="7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3">
      <c r="A134" s="1"/>
      <c r="B134" s="5"/>
      <c r="C134" s="5"/>
      <c r="D134" s="6"/>
      <c r="E134" s="7"/>
      <c r="F134" s="7"/>
      <c r="G134" s="7"/>
      <c r="H134" s="7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3">
      <c r="A135" s="1"/>
      <c r="B135" s="5"/>
      <c r="C135" s="5"/>
      <c r="D135" s="6"/>
      <c r="E135" s="7"/>
      <c r="F135" s="7"/>
      <c r="G135" s="7"/>
      <c r="H135" s="7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3">
      <c r="A136" s="1"/>
      <c r="B136" s="5"/>
      <c r="C136" s="5"/>
      <c r="D136" s="6"/>
      <c r="E136" s="7"/>
      <c r="F136" s="7"/>
      <c r="G136" s="7"/>
      <c r="H136" s="7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3">
      <c r="A137" s="1"/>
      <c r="B137" s="5"/>
      <c r="C137" s="5"/>
      <c r="D137" s="6"/>
      <c r="E137" s="7"/>
      <c r="F137" s="7"/>
      <c r="G137" s="7"/>
      <c r="H137" s="7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3">
      <c r="A138" s="1"/>
      <c r="B138" s="5"/>
      <c r="C138" s="5"/>
      <c r="D138" s="6"/>
      <c r="E138" s="7"/>
      <c r="F138" s="7"/>
      <c r="G138" s="7"/>
      <c r="H138" s="7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3">
      <c r="A139" s="1"/>
      <c r="B139" s="5"/>
      <c r="C139" s="5"/>
      <c r="D139" s="6"/>
      <c r="E139" s="7"/>
      <c r="F139" s="7"/>
      <c r="G139" s="7"/>
      <c r="H139" s="7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3">
      <c r="A140" s="1"/>
      <c r="B140" s="5"/>
      <c r="C140" s="5"/>
      <c r="D140" s="6"/>
      <c r="E140" s="7"/>
      <c r="F140" s="7"/>
      <c r="G140" s="7"/>
      <c r="H140" s="7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3">
      <c r="A141" s="1"/>
      <c r="B141" s="5"/>
      <c r="C141" s="5"/>
      <c r="D141" s="6"/>
      <c r="E141" s="7"/>
      <c r="F141" s="7"/>
      <c r="G141" s="7"/>
      <c r="H141" s="7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3">
      <c r="A142" s="1"/>
      <c r="B142" s="5"/>
      <c r="C142" s="5"/>
      <c r="D142" s="6"/>
      <c r="E142" s="7"/>
      <c r="F142" s="7"/>
      <c r="G142" s="7"/>
      <c r="H142" s="7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3">
      <c r="A143" s="1"/>
      <c r="B143" s="5"/>
      <c r="C143" s="5"/>
      <c r="D143" s="6"/>
      <c r="E143" s="7"/>
      <c r="F143" s="7"/>
      <c r="G143" s="7"/>
      <c r="H143" s="7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3">
      <c r="A144" s="1"/>
      <c r="B144" s="5"/>
      <c r="C144" s="5"/>
      <c r="D144" s="6"/>
      <c r="E144" s="7"/>
      <c r="F144" s="7"/>
      <c r="G144" s="7"/>
      <c r="H144" s="7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3">
      <c r="A145" s="1"/>
      <c r="B145" s="5"/>
      <c r="C145" s="5"/>
      <c r="D145" s="6"/>
      <c r="E145" s="7"/>
      <c r="F145" s="7"/>
      <c r="G145" s="7"/>
      <c r="H145" s="7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3">
      <c r="A146" s="1"/>
      <c r="B146" s="5"/>
      <c r="C146" s="5"/>
      <c r="D146" s="6"/>
      <c r="E146" s="7"/>
      <c r="F146" s="7"/>
      <c r="G146" s="7"/>
      <c r="H146" s="7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3">
      <c r="A147" s="1"/>
      <c r="B147" s="5"/>
      <c r="C147" s="5"/>
      <c r="D147" s="6"/>
      <c r="E147" s="7"/>
      <c r="F147" s="7"/>
      <c r="G147" s="7"/>
      <c r="H147" s="7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3">
      <c r="A148" s="1"/>
      <c r="B148" s="5"/>
      <c r="C148" s="5"/>
      <c r="D148" s="6"/>
      <c r="E148" s="7"/>
      <c r="F148" s="7"/>
      <c r="G148" s="7"/>
      <c r="H148" s="7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3">
      <c r="A149" s="1"/>
      <c r="B149" s="5"/>
      <c r="C149" s="5"/>
      <c r="D149" s="6"/>
      <c r="E149" s="7"/>
      <c r="F149" s="7"/>
      <c r="G149" s="7"/>
      <c r="H149" s="7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3">
      <c r="A150" s="1"/>
      <c r="B150" s="5"/>
      <c r="C150" s="5"/>
      <c r="D150" s="6"/>
      <c r="E150" s="7"/>
      <c r="F150" s="7"/>
      <c r="G150" s="7"/>
      <c r="H150" s="7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3">
      <c r="A151" s="1"/>
      <c r="B151" s="5"/>
      <c r="C151" s="5"/>
      <c r="D151" s="6"/>
      <c r="E151" s="7"/>
      <c r="F151" s="7"/>
      <c r="G151" s="7"/>
      <c r="H151" s="7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3">
      <c r="A152" s="1"/>
      <c r="B152" s="5"/>
      <c r="C152" s="5"/>
      <c r="D152" s="6"/>
      <c r="E152" s="7"/>
      <c r="F152" s="7"/>
      <c r="G152" s="7"/>
      <c r="H152" s="7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3">
      <c r="A153" s="1"/>
      <c r="B153" s="5"/>
      <c r="C153" s="5"/>
      <c r="D153" s="6"/>
      <c r="E153" s="7"/>
      <c r="F153" s="7"/>
      <c r="G153" s="7"/>
      <c r="H153" s="7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3">
      <c r="A154" s="1"/>
      <c r="B154" s="5"/>
      <c r="C154" s="5"/>
      <c r="D154" s="6"/>
      <c r="E154" s="7"/>
      <c r="F154" s="7"/>
      <c r="G154" s="7"/>
      <c r="H154" s="7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3">
      <c r="A155" s="1"/>
      <c r="B155" s="5"/>
      <c r="C155" s="5"/>
      <c r="D155" s="6"/>
      <c r="E155" s="7"/>
      <c r="F155" s="7"/>
      <c r="G155" s="7"/>
      <c r="H155" s="7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3">
      <c r="A156" s="1"/>
      <c r="B156" s="5"/>
      <c r="C156" s="5"/>
      <c r="D156" s="6"/>
      <c r="E156" s="7"/>
      <c r="F156" s="7"/>
      <c r="G156" s="7"/>
      <c r="H156" s="7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3">
      <c r="A157" s="1"/>
      <c r="B157" s="5"/>
      <c r="C157" s="5"/>
      <c r="D157" s="6"/>
      <c r="E157" s="7"/>
      <c r="F157" s="7"/>
      <c r="G157" s="7"/>
      <c r="H157" s="7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3">
      <c r="A158" s="1"/>
      <c r="B158" s="8"/>
      <c r="C158" s="8"/>
      <c r="D158" s="9"/>
      <c r="E158" s="7"/>
      <c r="F158" s="7"/>
      <c r="G158" s="7"/>
      <c r="H158" s="7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3">
      <c r="A159" s="1"/>
      <c r="B159" s="8"/>
      <c r="C159" s="8"/>
      <c r="D159" s="9"/>
      <c r="E159" s="7"/>
      <c r="F159" s="7"/>
      <c r="G159" s="7"/>
      <c r="H159" s="7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3">
      <c r="A160" s="1"/>
      <c r="B160" s="8"/>
      <c r="C160" s="8"/>
      <c r="D160" s="9"/>
      <c r="E160" s="7"/>
      <c r="F160" s="7"/>
      <c r="G160" s="7"/>
      <c r="H160" s="7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3">
      <c r="A161" s="1"/>
      <c r="B161" s="8"/>
      <c r="C161" s="8"/>
      <c r="D161" s="9"/>
      <c r="E161" s="7"/>
      <c r="F161" s="7"/>
      <c r="G161" s="7"/>
      <c r="H161" s="7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3">
      <c r="A162" s="1"/>
      <c r="B162" s="8"/>
      <c r="C162" s="8"/>
      <c r="D162" s="9"/>
      <c r="E162" s="7"/>
      <c r="F162" s="7"/>
      <c r="G162" s="7"/>
      <c r="H162" s="7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3">
      <c r="A163" s="1"/>
      <c r="B163" s="8"/>
      <c r="C163" s="8"/>
      <c r="D163" s="9"/>
      <c r="E163" s="7"/>
      <c r="F163" s="7"/>
      <c r="G163" s="7"/>
      <c r="H163" s="7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3">
      <c r="A164" s="1"/>
      <c r="B164" s="8"/>
      <c r="C164" s="8"/>
      <c r="D164" s="9"/>
      <c r="E164" s="7"/>
      <c r="F164" s="7"/>
      <c r="G164" s="7"/>
      <c r="H164" s="7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3">
      <c r="A165" s="1"/>
      <c r="B165" s="8"/>
      <c r="C165" s="8"/>
      <c r="D165" s="9"/>
      <c r="E165" s="7"/>
      <c r="F165" s="7"/>
      <c r="G165" s="7"/>
      <c r="H165" s="7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3">
      <c r="A166" s="1"/>
      <c r="B166" s="8"/>
      <c r="C166" s="8"/>
      <c r="D166" s="9"/>
      <c r="E166" s="7"/>
      <c r="F166" s="7"/>
      <c r="G166" s="7"/>
      <c r="H166" s="7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3">
      <c r="A167" s="1"/>
      <c r="B167" s="8"/>
      <c r="C167" s="8"/>
      <c r="D167" s="9"/>
      <c r="E167" s="7"/>
      <c r="F167" s="7"/>
      <c r="G167" s="7"/>
      <c r="H167" s="7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3">
      <c r="A168" s="1"/>
      <c r="B168" s="8"/>
      <c r="C168" s="8"/>
      <c r="D168" s="9"/>
      <c r="E168" s="7"/>
      <c r="F168" s="7"/>
      <c r="G168" s="7"/>
      <c r="H168" s="7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3">
      <c r="A169" s="1"/>
      <c r="B169" s="8"/>
      <c r="C169" s="8"/>
      <c r="D169" s="9"/>
      <c r="E169" s="7"/>
      <c r="F169" s="7"/>
      <c r="G169" s="7"/>
      <c r="H169" s="7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3">
      <c r="A170" s="1"/>
      <c r="B170" s="8"/>
      <c r="C170" s="8"/>
      <c r="D170" s="9"/>
      <c r="E170" s="7"/>
      <c r="F170" s="7"/>
      <c r="G170" s="7"/>
      <c r="H170" s="7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3">
      <c r="A171" s="1"/>
      <c r="B171" s="8"/>
      <c r="C171" s="8"/>
      <c r="D171" s="9"/>
      <c r="E171" s="7"/>
      <c r="F171" s="7"/>
      <c r="G171" s="7"/>
      <c r="H171" s="7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3">
      <c r="A172" s="1"/>
      <c r="B172" s="8"/>
      <c r="C172" s="8"/>
      <c r="D172" s="9"/>
      <c r="E172" s="7"/>
      <c r="F172" s="7"/>
      <c r="G172" s="7"/>
      <c r="H172" s="7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3">
      <c r="A173" s="1"/>
      <c r="B173" s="8"/>
      <c r="C173" s="8"/>
      <c r="D173" s="9"/>
      <c r="E173" s="7"/>
      <c r="F173" s="7"/>
      <c r="G173" s="7"/>
      <c r="H173" s="7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3">
      <c r="A174" s="1"/>
      <c r="B174" s="8"/>
      <c r="C174" s="8"/>
      <c r="D174" s="9"/>
      <c r="E174" s="7"/>
      <c r="F174" s="7"/>
      <c r="G174" s="7"/>
      <c r="H174" s="7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3">
      <c r="A175" s="1"/>
      <c r="B175" s="8"/>
      <c r="C175" s="8"/>
      <c r="D175" s="9"/>
      <c r="E175" s="7"/>
      <c r="F175" s="7"/>
      <c r="G175" s="7"/>
      <c r="H175" s="7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3">
      <c r="A176" s="1"/>
      <c r="B176" s="8"/>
      <c r="C176" s="8"/>
      <c r="D176" s="9"/>
      <c r="E176" s="7"/>
      <c r="F176" s="7"/>
      <c r="G176" s="7"/>
      <c r="H176" s="7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3">
      <c r="A177" s="1"/>
      <c r="B177" s="8"/>
      <c r="C177" s="8"/>
      <c r="D177" s="9"/>
      <c r="E177" s="7"/>
      <c r="F177" s="7"/>
      <c r="G177" s="7"/>
      <c r="H177" s="7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3">
      <c r="A178" s="1"/>
      <c r="B178" s="8"/>
      <c r="C178" s="8"/>
      <c r="D178" s="9"/>
      <c r="E178" s="7"/>
      <c r="F178" s="7"/>
      <c r="G178" s="7"/>
      <c r="H178" s="7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3">
      <c r="A179" s="1"/>
      <c r="B179" s="8"/>
      <c r="C179" s="8"/>
      <c r="D179" s="9"/>
      <c r="E179" s="7"/>
      <c r="F179" s="7"/>
      <c r="G179" s="7"/>
      <c r="H179" s="7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3">
      <c r="A180" s="1"/>
      <c r="B180" s="8"/>
      <c r="C180" s="8"/>
      <c r="D180" s="9"/>
      <c r="E180" s="7"/>
      <c r="F180" s="7"/>
      <c r="G180" s="7"/>
      <c r="H180" s="7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3">
      <c r="A181" s="1"/>
      <c r="B181" s="8"/>
      <c r="C181" s="8"/>
      <c r="D181" s="9"/>
      <c r="E181" s="7"/>
      <c r="F181" s="7"/>
      <c r="G181" s="7"/>
      <c r="H181" s="7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3">
      <c r="A182" s="1"/>
      <c r="B182" s="8"/>
      <c r="C182" s="8"/>
      <c r="D182" s="9"/>
      <c r="E182" s="7"/>
      <c r="F182" s="7"/>
      <c r="G182" s="7"/>
      <c r="H182" s="7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3">
      <c r="A183" s="1"/>
      <c r="B183" s="8"/>
      <c r="C183" s="8"/>
      <c r="D183" s="9"/>
      <c r="E183" s="7"/>
      <c r="F183" s="7"/>
      <c r="G183" s="7"/>
      <c r="H183" s="7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3">
      <c r="A184" s="1"/>
      <c r="B184" s="8"/>
      <c r="C184" s="8"/>
      <c r="D184" s="9"/>
      <c r="E184" s="7"/>
      <c r="F184" s="7"/>
      <c r="G184" s="7"/>
      <c r="H184" s="7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3">
      <c r="A185" s="1"/>
      <c r="B185" s="8"/>
      <c r="C185" s="8"/>
      <c r="D185" s="9"/>
      <c r="E185" s="7"/>
      <c r="F185" s="7"/>
      <c r="G185" s="7"/>
      <c r="H185" s="7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3">
      <c r="A186" s="1"/>
      <c r="B186" s="8"/>
      <c r="C186" s="8"/>
      <c r="D186" s="9"/>
      <c r="E186" s="7"/>
      <c r="F186" s="7"/>
      <c r="G186" s="7"/>
      <c r="H186" s="7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3">
      <c r="A187" s="1"/>
      <c r="B187" s="8"/>
      <c r="C187" s="8"/>
      <c r="D187" s="9"/>
      <c r="E187" s="7"/>
      <c r="F187" s="7"/>
      <c r="G187" s="7"/>
      <c r="H187" s="7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3">
      <c r="A188" s="1"/>
      <c r="B188" s="8"/>
      <c r="C188" s="8"/>
      <c r="D188" s="9"/>
      <c r="E188" s="7"/>
      <c r="F188" s="7"/>
      <c r="G188" s="7"/>
      <c r="H188" s="7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3">
      <c r="A189" s="1"/>
      <c r="B189" s="8"/>
      <c r="C189" s="8"/>
      <c r="D189" s="9"/>
      <c r="E189" s="7"/>
      <c r="F189" s="7"/>
      <c r="G189" s="7"/>
      <c r="H189" s="7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3">
      <c r="A190" s="1"/>
      <c r="B190" s="8"/>
      <c r="C190" s="8"/>
      <c r="D190" s="9"/>
      <c r="E190" s="7"/>
      <c r="F190" s="7"/>
      <c r="G190" s="7"/>
      <c r="H190" s="7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3">
      <c r="A191" s="1"/>
      <c r="B191" s="8"/>
      <c r="C191" s="8"/>
      <c r="D191" s="9"/>
      <c r="E191" s="7"/>
      <c r="F191" s="7"/>
      <c r="G191" s="7"/>
      <c r="H191" s="7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3">
      <c r="A192" s="1"/>
      <c r="B192" s="8"/>
      <c r="C192" s="8"/>
      <c r="D192" s="9"/>
      <c r="E192" s="7"/>
      <c r="F192" s="7"/>
      <c r="G192" s="7"/>
      <c r="H192" s="7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3">
      <c r="A193" s="1"/>
      <c r="B193" s="8"/>
      <c r="C193" s="8"/>
      <c r="D193" s="9"/>
      <c r="E193" s="7"/>
      <c r="F193" s="7"/>
      <c r="G193" s="7"/>
      <c r="H193" s="7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3">
      <c r="A194" s="1"/>
      <c r="B194" s="8"/>
      <c r="C194" s="8"/>
      <c r="D194" s="10"/>
      <c r="E194" s="7"/>
      <c r="F194" s="7"/>
      <c r="G194" s="7"/>
      <c r="H194" s="7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3">
      <c r="A195" s="1"/>
      <c r="B195" s="8"/>
      <c r="C195" s="8"/>
      <c r="D195" s="10"/>
      <c r="E195" s="7"/>
      <c r="F195" s="7"/>
      <c r="G195" s="7"/>
      <c r="H195" s="7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3">
      <c r="A196" s="1"/>
      <c r="B196" s="8"/>
      <c r="C196" s="8"/>
      <c r="D196" s="10"/>
      <c r="E196" s="7"/>
      <c r="F196" s="7"/>
      <c r="G196" s="7"/>
      <c r="H196" s="7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3">
      <c r="A197" s="1"/>
      <c r="B197" s="8"/>
      <c r="C197" s="8"/>
      <c r="D197" s="10"/>
      <c r="E197" s="7"/>
      <c r="F197" s="7"/>
      <c r="G197" s="7"/>
      <c r="H197" s="7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3">
      <c r="A198" s="1"/>
      <c r="B198" s="8"/>
      <c r="C198" s="8"/>
      <c r="D198" s="10"/>
      <c r="E198" s="7"/>
      <c r="F198" s="7"/>
      <c r="G198" s="7"/>
      <c r="H198" s="7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3">
      <c r="A199" s="1"/>
      <c r="B199" s="8"/>
      <c r="C199" s="8"/>
      <c r="D199" s="10"/>
      <c r="E199" s="7"/>
      <c r="F199" s="7"/>
      <c r="G199" s="7"/>
      <c r="H199" s="7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3">
      <c r="A200" s="1"/>
      <c r="B200" s="8"/>
      <c r="C200" s="8"/>
      <c r="D200" s="10"/>
      <c r="E200" s="7"/>
      <c r="F200" s="7"/>
      <c r="G200" s="7"/>
      <c r="H200" s="7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3">
      <c r="A201" s="1"/>
      <c r="B201" s="8"/>
      <c r="C201" s="8"/>
      <c r="D201" s="10"/>
      <c r="E201" s="7"/>
      <c r="F201" s="7"/>
      <c r="G201" s="7"/>
      <c r="H201" s="7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3">
      <c r="A202" s="1"/>
      <c r="B202" s="8"/>
      <c r="C202" s="8"/>
      <c r="D202" s="10"/>
      <c r="E202" s="7"/>
      <c r="F202" s="7"/>
      <c r="G202" s="7"/>
      <c r="H202" s="7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3">
      <c r="A203" s="1"/>
      <c r="B203" s="8"/>
      <c r="C203" s="8"/>
      <c r="D203" s="10"/>
      <c r="E203" s="7"/>
      <c r="F203" s="7"/>
      <c r="G203" s="7"/>
      <c r="H203" s="7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3">
      <c r="A204" s="1"/>
      <c r="B204" s="8"/>
      <c r="C204" s="8"/>
      <c r="D204" s="10"/>
      <c r="E204" s="7"/>
      <c r="F204" s="7"/>
      <c r="G204" s="7"/>
      <c r="H204" s="7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3">
      <c r="A205" s="1"/>
      <c r="B205" s="8"/>
      <c r="C205" s="8"/>
      <c r="D205" s="10"/>
      <c r="E205" s="7"/>
      <c r="F205" s="7"/>
      <c r="G205" s="7"/>
      <c r="H205" s="7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3">
      <c r="A206" s="1"/>
      <c r="B206" s="8"/>
      <c r="C206" s="8"/>
      <c r="D206" s="10"/>
      <c r="E206" s="7"/>
      <c r="F206" s="7"/>
      <c r="G206" s="7"/>
      <c r="H206" s="7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3">
      <c r="A207" s="1"/>
      <c r="B207" s="8"/>
      <c r="C207" s="8"/>
      <c r="D207" s="10"/>
      <c r="E207" s="7"/>
      <c r="F207" s="7"/>
      <c r="G207" s="7"/>
      <c r="H207" s="7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3">
      <c r="A208" s="1"/>
      <c r="B208" s="8"/>
      <c r="C208" s="8"/>
      <c r="D208" s="10"/>
      <c r="E208" s="7"/>
      <c r="F208" s="7"/>
      <c r="G208" s="7"/>
      <c r="H208" s="7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3">
      <c r="A209" s="1"/>
      <c r="B209" s="8"/>
      <c r="C209" s="8"/>
      <c r="D209" s="10"/>
      <c r="E209" s="7"/>
      <c r="F209" s="7"/>
      <c r="G209" s="7"/>
      <c r="H209" s="7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3">
      <c r="A210" s="1"/>
      <c r="B210" s="8"/>
      <c r="C210" s="8"/>
      <c r="D210" s="10"/>
      <c r="E210" s="7"/>
      <c r="F210" s="7"/>
      <c r="G210" s="7"/>
      <c r="H210" s="7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3">
      <c r="A211" s="1"/>
      <c r="B211" s="8"/>
      <c r="C211" s="8"/>
      <c r="D211" s="10"/>
      <c r="E211" s="7"/>
      <c r="F211" s="7"/>
      <c r="G211" s="7"/>
      <c r="H211" s="7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3">
      <c r="A212" s="1"/>
      <c r="B212" s="8"/>
      <c r="C212" s="8"/>
      <c r="D212" s="10"/>
      <c r="E212" s="7"/>
      <c r="F212" s="7"/>
      <c r="G212" s="7"/>
      <c r="H212" s="7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3">
      <c r="A213" s="1"/>
      <c r="B213" s="8"/>
      <c r="C213" s="8"/>
      <c r="D213" s="10"/>
      <c r="E213" s="7"/>
      <c r="F213" s="7"/>
      <c r="G213" s="7"/>
      <c r="H213" s="7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3">
      <c r="A214" s="1"/>
      <c r="B214" s="8"/>
      <c r="C214" s="8"/>
      <c r="D214" s="10"/>
      <c r="E214" s="7"/>
      <c r="F214" s="7"/>
      <c r="G214" s="7"/>
      <c r="H214" s="7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3">
      <c r="A215" s="1"/>
      <c r="B215" s="8"/>
      <c r="C215" s="8"/>
      <c r="D215" s="10"/>
      <c r="E215" s="7"/>
      <c r="F215" s="7"/>
      <c r="G215" s="7"/>
      <c r="H215" s="7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3">
      <c r="A216" s="1"/>
      <c r="B216" s="8"/>
      <c r="C216" s="8"/>
      <c r="D216" s="10"/>
      <c r="E216" s="7"/>
      <c r="F216" s="7"/>
      <c r="G216" s="7"/>
      <c r="H216" s="7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3">
      <c r="A217" s="1"/>
      <c r="B217" s="8"/>
      <c r="C217" s="8"/>
      <c r="D217" s="10"/>
      <c r="E217" s="7"/>
      <c r="F217" s="7"/>
      <c r="G217" s="7"/>
      <c r="H217" s="7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3">
      <c r="A218" s="1"/>
      <c r="B218" s="8"/>
      <c r="C218" s="8"/>
      <c r="D218" s="10"/>
      <c r="E218" s="7"/>
      <c r="F218" s="7"/>
      <c r="G218" s="7"/>
      <c r="H218" s="7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3">
      <c r="A219" s="1"/>
      <c r="B219" s="8"/>
      <c r="C219" s="8"/>
      <c r="D219" s="10"/>
      <c r="E219" s="7"/>
      <c r="F219" s="7"/>
      <c r="G219" s="7"/>
      <c r="H219" s="7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3">
      <c r="A220" s="1"/>
      <c r="B220" s="10"/>
      <c r="C220" s="10"/>
      <c r="D220" s="10"/>
      <c r="E220" s="7"/>
      <c r="F220" s="7"/>
      <c r="G220" s="7"/>
      <c r="H220" s="7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3">
      <c r="A221" s="1"/>
      <c r="B221" s="10"/>
      <c r="C221" s="10"/>
      <c r="D221" s="10"/>
      <c r="E221" s="7"/>
      <c r="F221" s="7"/>
      <c r="G221" s="7"/>
      <c r="H221" s="7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3">
      <c r="A222" s="1"/>
      <c r="B222" s="10"/>
      <c r="C222" s="10"/>
      <c r="D222" s="10"/>
      <c r="E222" s="7"/>
      <c r="F222" s="7"/>
      <c r="G222" s="7"/>
      <c r="H222" s="7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3">
      <c r="A223" s="1"/>
      <c r="B223" s="10"/>
      <c r="C223" s="10"/>
      <c r="D223" s="10"/>
      <c r="E223" s="7"/>
      <c r="F223" s="7"/>
      <c r="G223" s="7"/>
      <c r="H223" s="7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3">
      <c r="A224" s="1"/>
      <c r="B224" s="10"/>
      <c r="C224" s="10"/>
      <c r="D224" s="10"/>
      <c r="E224" s="7"/>
      <c r="F224" s="7"/>
      <c r="G224" s="7"/>
      <c r="H224" s="7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3">
      <c r="A225" s="1"/>
      <c r="B225" s="10"/>
      <c r="C225" s="10"/>
      <c r="D225" s="10"/>
      <c r="E225" s="10"/>
      <c r="F225" s="10"/>
      <c r="G225" s="10"/>
      <c r="H225" s="10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3">
      <c r="A226" s="1"/>
      <c r="B226" s="10"/>
      <c r="C226" s="10"/>
      <c r="D226" s="10"/>
      <c r="E226" s="10"/>
      <c r="F226" s="10"/>
      <c r="G226" s="10"/>
      <c r="H226" s="10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3">
      <c r="A227" s="1"/>
      <c r="B227" s="10"/>
      <c r="C227" s="10"/>
      <c r="D227" s="10"/>
      <c r="E227" s="10"/>
      <c r="F227" s="10"/>
      <c r="G227" s="10"/>
      <c r="H227" s="10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3">
      <c r="A228" s="1"/>
      <c r="B228" s="10"/>
      <c r="C228" s="10"/>
      <c r="D228" s="10"/>
      <c r="E228" s="10"/>
      <c r="F228" s="10"/>
      <c r="G228" s="10"/>
      <c r="H228" s="10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3">
      <c r="A229" s="1"/>
      <c r="B229" s="10"/>
      <c r="C229" s="10"/>
      <c r="D229" s="10"/>
      <c r="E229" s="10"/>
      <c r="F229" s="10"/>
      <c r="G229" s="10"/>
      <c r="H229" s="10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3">
      <c r="A230" s="1"/>
      <c r="B230" s="10"/>
      <c r="C230" s="10"/>
      <c r="D230" s="10"/>
      <c r="E230" s="10"/>
      <c r="F230" s="10"/>
      <c r="G230" s="10"/>
      <c r="H230" s="10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3">
      <c r="A231" s="1"/>
      <c r="B231" s="10"/>
      <c r="C231" s="10"/>
      <c r="D231" s="10"/>
      <c r="E231" s="10"/>
      <c r="F231" s="10"/>
      <c r="G231" s="10"/>
      <c r="H231" s="10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3">
      <c r="A232" s="1"/>
      <c r="B232" s="10"/>
      <c r="C232" s="10"/>
      <c r="D232" s="10"/>
      <c r="E232" s="10"/>
      <c r="F232" s="10"/>
      <c r="G232" s="10"/>
      <c r="H232" s="10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3">
      <c r="A233" s="1"/>
      <c r="B233" s="10"/>
      <c r="C233" s="10"/>
      <c r="D233" s="10"/>
      <c r="E233" s="10"/>
      <c r="F233" s="10"/>
      <c r="G233" s="10"/>
      <c r="H233" s="10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3">
      <c r="A234" s="1"/>
      <c r="B234" s="10"/>
      <c r="C234" s="10"/>
      <c r="D234" s="10"/>
      <c r="E234" s="10"/>
      <c r="F234" s="10"/>
      <c r="G234" s="10"/>
      <c r="H234" s="10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3">
      <c r="A235" s="1"/>
      <c r="B235" s="10"/>
      <c r="C235" s="10"/>
      <c r="D235" s="10"/>
      <c r="E235" s="10"/>
      <c r="F235" s="10"/>
      <c r="G235" s="10"/>
      <c r="H235" s="10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3">
      <c r="A236" s="1"/>
      <c r="B236" s="10"/>
      <c r="C236" s="10"/>
      <c r="D236" s="10"/>
      <c r="E236" s="10"/>
      <c r="F236" s="10"/>
      <c r="G236" s="10"/>
      <c r="H236" s="10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3">
      <c r="A237" s="1"/>
      <c r="B237" s="10"/>
      <c r="C237" s="10"/>
      <c r="D237" s="10"/>
      <c r="E237" s="10"/>
      <c r="F237" s="10"/>
      <c r="G237" s="10"/>
      <c r="H237" s="10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3">
      <c r="A238" s="1"/>
      <c r="B238" s="10"/>
      <c r="C238" s="10"/>
      <c r="D238" s="10"/>
      <c r="E238" s="10"/>
      <c r="F238" s="10"/>
      <c r="G238" s="10"/>
      <c r="H238" s="10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3">
      <c r="A239" s="1"/>
      <c r="B239" s="10"/>
      <c r="C239" s="10"/>
      <c r="D239" s="10"/>
      <c r="E239" s="10"/>
      <c r="F239" s="10"/>
      <c r="G239" s="10"/>
      <c r="H239" s="10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3">
      <c r="A240" s="1"/>
      <c r="B240" s="10"/>
      <c r="C240" s="10"/>
      <c r="D240" s="10"/>
      <c r="E240" s="10"/>
      <c r="F240" s="10"/>
      <c r="G240" s="10"/>
      <c r="H240" s="10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3">
      <c r="A241" s="1"/>
      <c r="B241" s="10"/>
      <c r="C241" s="10"/>
      <c r="D241" s="10"/>
      <c r="E241" s="10"/>
      <c r="F241" s="10"/>
      <c r="G241" s="10"/>
      <c r="H241" s="10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3">
      <c r="A242" s="1"/>
      <c r="B242" s="10"/>
      <c r="C242" s="10"/>
      <c r="D242" s="10"/>
      <c r="E242" s="10"/>
      <c r="F242" s="10"/>
      <c r="G242" s="10"/>
      <c r="H242" s="10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3">
      <c r="A243" s="1"/>
      <c r="B243" s="10"/>
      <c r="C243" s="10"/>
      <c r="D243" s="10"/>
      <c r="E243" s="10"/>
      <c r="F243" s="10"/>
      <c r="G243" s="10"/>
      <c r="H243" s="10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3">
      <c r="A244" s="1"/>
      <c r="B244" s="10"/>
      <c r="C244" s="10"/>
      <c r="D244" s="10"/>
      <c r="E244" s="10"/>
      <c r="F244" s="10"/>
      <c r="G244" s="10"/>
      <c r="H244" s="10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3">
      <c r="A245" s="1"/>
      <c r="B245" s="10"/>
      <c r="C245" s="10"/>
      <c r="D245" s="10"/>
      <c r="E245" s="10"/>
      <c r="F245" s="10"/>
      <c r="G245" s="10"/>
      <c r="H245" s="10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3">
      <c r="A246" s="1"/>
      <c r="B246" s="10"/>
      <c r="C246" s="10"/>
      <c r="D246" s="10"/>
      <c r="E246" s="10"/>
      <c r="F246" s="10"/>
      <c r="G246" s="10"/>
      <c r="H246" s="10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3">
      <c r="A247" s="1"/>
      <c r="B247" s="10"/>
      <c r="C247" s="10"/>
      <c r="D247" s="10"/>
      <c r="E247" s="10"/>
      <c r="F247" s="10"/>
      <c r="G247" s="10"/>
      <c r="H247" s="10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3">
      <c r="A248" s="1"/>
      <c r="B248" s="10"/>
      <c r="C248" s="10"/>
      <c r="D248" s="10"/>
      <c r="E248" s="10"/>
      <c r="F248" s="10"/>
      <c r="G248" s="10"/>
      <c r="H248" s="10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3">
      <c r="A249" s="1"/>
      <c r="B249" s="10"/>
      <c r="C249" s="10"/>
      <c r="D249" s="10"/>
      <c r="E249" s="10"/>
      <c r="F249" s="10"/>
      <c r="G249" s="10"/>
      <c r="H249" s="10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3">
      <c r="A250" s="1"/>
      <c r="B250" s="10"/>
      <c r="C250" s="10"/>
      <c r="D250" s="10"/>
      <c r="E250" s="10"/>
      <c r="F250" s="10"/>
      <c r="G250" s="10"/>
      <c r="H250" s="10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3">
      <c r="A251" s="1"/>
      <c r="B251" s="10"/>
      <c r="C251" s="10"/>
      <c r="D251" s="10"/>
      <c r="E251" s="10"/>
      <c r="F251" s="10"/>
      <c r="G251" s="10"/>
      <c r="H251" s="10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3">
      <c r="A252" s="1"/>
      <c r="B252" s="10"/>
      <c r="C252" s="10"/>
      <c r="D252" s="10"/>
      <c r="E252" s="10"/>
      <c r="F252" s="10"/>
      <c r="G252" s="10"/>
      <c r="H252" s="10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</sheetData>
  <mergeCells count="16">
    <mergeCell ref="B101:E101"/>
    <mergeCell ref="B99:D99"/>
    <mergeCell ref="B81:D81"/>
    <mergeCell ref="B9:D9"/>
    <mergeCell ref="D4:D7"/>
    <mergeCell ref="C4:C7"/>
    <mergeCell ref="B4:B7"/>
    <mergeCell ref="J4:J7"/>
    <mergeCell ref="B2:I2"/>
    <mergeCell ref="G6:G7"/>
    <mergeCell ref="I5:I7"/>
    <mergeCell ref="G4:I4"/>
    <mergeCell ref="E4:F4"/>
    <mergeCell ref="F5:F7"/>
    <mergeCell ref="E5:E7"/>
    <mergeCell ref="G1:J1"/>
  </mergeCells>
  <pageMargins left="1" right="1" top="1" bottom="1" header="0.5" footer="0.5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2022-03-18T08:07:27Z</dcterms:modified>
</cp:coreProperties>
</file>