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F00605C1-CB64-4024-9CC3-18AD797083E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Titles" localSheetId="0">Arkusz1!$7:$8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0" i="1" l="1"/>
  <c r="J72" i="1"/>
  <c r="J61" i="1"/>
  <c r="J47" i="1"/>
  <c r="E38" i="1" l="1"/>
  <c r="F38" i="1"/>
  <c r="G38" i="1"/>
  <c r="I38" i="1"/>
  <c r="J38" i="1"/>
  <c r="K38" i="1"/>
  <c r="L38" i="1"/>
  <c r="M38" i="1"/>
  <c r="H38" i="1"/>
  <c r="J33" i="1"/>
  <c r="H31" i="1"/>
  <c r="J27" i="1"/>
  <c r="J28" i="1"/>
  <c r="J29" i="1"/>
  <c r="J30" i="1"/>
  <c r="J17" i="1"/>
  <c r="J18" i="1"/>
  <c r="J19" i="1"/>
  <c r="J14" i="1"/>
  <c r="J15" i="1"/>
  <c r="G57" i="1" l="1"/>
  <c r="M45" i="1"/>
  <c r="L45" i="1"/>
  <c r="K45" i="1"/>
  <c r="I45" i="1"/>
  <c r="H45" i="1"/>
  <c r="G45" i="1"/>
  <c r="F45" i="1"/>
  <c r="E45" i="1"/>
  <c r="J44" i="1"/>
  <c r="J45" i="1" s="1"/>
  <c r="J36" i="1"/>
  <c r="J16" i="1"/>
  <c r="J71" i="1" l="1"/>
  <c r="J52" i="1"/>
  <c r="J32" i="1" l="1"/>
  <c r="J34" i="1"/>
  <c r="J25" i="1"/>
  <c r="J26" i="1"/>
  <c r="J23" i="1"/>
  <c r="J24" i="1"/>
  <c r="J75" i="1" l="1"/>
  <c r="F63" i="1"/>
  <c r="G63" i="1"/>
  <c r="H63" i="1"/>
  <c r="I63" i="1"/>
  <c r="K63" i="1"/>
  <c r="L63" i="1"/>
  <c r="M63" i="1"/>
  <c r="E63" i="1"/>
  <c r="F59" i="1"/>
  <c r="G59" i="1"/>
  <c r="H59" i="1"/>
  <c r="I59" i="1"/>
  <c r="K59" i="1"/>
  <c r="L59" i="1"/>
  <c r="M59" i="1"/>
  <c r="E59" i="1"/>
  <c r="E57" i="1"/>
  <c r="F57" i="1"/>
  <c r="H57" i="1"/>
  <c r="I57" i="1"/>
  <c r="K57" i="1"/>
  <c r="L57" i="1"/>
  <c r="M57" i="1"/>
  <c r="F43" i="1"/>
  <c r="G43" i="1"/>
  <c r="H43" i="1"/>
  <c r="I43" i="1"/>
  <c r="K43" i="1"/>
  <c r="L43" i="1"/>
  <c r="M43" i="1"/>
  <c r="E43" i="1"/>
  <c r="F41" i="1"/>
  <c r="G41" i="1"/>
  <c r="H41" i="1"/>
  <c r="I41" i="1"/>
  <c r="K41" i="1"/>
  <c r="L41" i="1"/>
  <c r="M41" i="1"/>
  <c r="E41" i="1"/>
  <c r="F35" i="1"/>
  <c r="G35" i="1"/>
  <c r="H35" i="1"/>
  <c r="I35" i="1"/>
  <c r="K35" i="1"/>
  <c r="L35" i="1"/>
  <c r="M35" i="1"/>
  <c r="E35" i="1"/>
  <c r="E31" i="1"/>
  <c r="F31" i="1"/>
  <c r="I31" i="1"/>
  <c r="K31" i="1"/>
  <c r="L31" i="1"/>
  <c r="M31" i="1"/>
  <c r="G31" i="1"/>
  <c r="F22" i="1"/>
  <c r="G22" i="1"/>
  <c r="H22" i="1"/>
  <c r="I22" i="1"/>
  <c r="K22" i="1"/>
  <c r="L22" i="1"/>
  <c r="M22" i="1"/>
  <c r="E22" i="1"/>
  <c r="E20" i="1"/>
  <c r="F20" i="1"/>
  <c r="H20" i="1"/>
  <c r="I20" i="1"/>
  <c r="K20" i="1"/>
  <c r="L20" i="1"/>
  <c r="M20" i="1"/>
  <c r="G20" i="1"/>
  <c r="E13" i="1"/>
  <c r="F13" i="1"/>
  <c r="H13" i="1"/>
  <c r="I13" i="1"/>
  <c r="K13" i="1"/>
  <c r="L13" i="1"/>
  <c r="M13" i="1"/>
  <c r="G13" i="1"/>
  <c r="G64" i="1" s="1"/>
  <c r="J51" i="1"/>
  <c r="J50" i="1"/>
  <c r="J49" i="1"/>
  <c r="J42" i="1"/>
  <c r="J43" i="1" s="1"/>
  <c r="J21" i="1"/>
  <c r="J22" i="1" s="1"/>
  <c r="L64" i="1" l="1"/>
  <c r="I64" i="1"/>
  <c r="K64" i="1"/>
  <c r="H64" i="1"/>
  <c r="M64" i="1"/>
  <c r="E64" i="1"/>
  <c r="F64" i="1"/>
  <c r="J62" i="1"/>
  <c r="J74" i="1" l="1"/>
  <c r="J73" i="1"/>
  <c r="J68" i="1"/>
  <c r="J60" i="1" l="1"/>
  <c r="J63" i="1" s="1"/>
  <c r="J55" i="1"/>
  <c r="J31" i="1" l="1"/>
  <c r="J20" i="1" l="1"/>
  <c r="J11" i="1"/>
  <c r="J12" i="1"/>
  <c r="J35" i="1"/>
  <c r="F76" i="1" l="1"/>
  <c r="G76" i="1"/>
  <c r="H76" i="1"/>
  <c r="I76" i="1"/>
  <c r="K76" i="1"/>
  <c r="L76" i="1"/>
  <c r="M76" i="1"/>
  <c r="E76" i="1"/>
  <c r="J67" i="1"/>
  <c r="J69" i="1"/>
  <c r="J66" i="1"/>
  <c r="J40" i="1"/>
  <c r="J46" i="1"/>
  <c r="J48" i="1"/>
  <c r="J53" i="1"/>
  <c r="J54" i="1"/>
  <c r="J56" i="1"/>
  <c r="J58" i="1"/>
  <c r="J59" i="1" s="1"/>
  <c r="J39" i="1"/>
  <c r="J37" i="1"/>
  <c r="J10" i="1"/>
  <c r="J41" i="1" l="1"/>
  <c r="J57" i="1"/>
  <c r="J13" i="1"/>
  <c r="J76" i="1"/>
  <c r="F77" i="1"/>
  <c r="L77" i="1"/>
  <c r="E77" i="1"/>
  <c r="M77" i="1"/>
  <c r="H77" i="1"/>
  <c r="G77" i="1"/>
  <c r="K77" i="1"/>
  <c r="I77" i="1"/>
  <c r="J64" i="1" l="1"/>
  <c r="J77" i="1" s="1"/>
</calcChain>
</file>

<file path=xl/sharedStrings.xml><?xml version="1.0" encoding="utf-8"?>
<sst xmlns="http://schemas.openxmlformats.org/spreadsheetml/2006/main" count="160" uniqueCount="99">
  <si>
    <t>RAZEM DZ. 010</t>
  </si>
  <si>
    <t>RAZEM DZ. 600</t>
  </si>
  <si>
    <t>RAZEM DZ. 700</t>
  </si>
  <si>
    <t>RAZEM DZ. 900</t>
  </si>
  <si>
    <t>RAZEM DZ. 921</t>
  </si>
  <si>
    <t>II. POZOSTAŁE WYDATKI MAJĄTKOWE</t>
  </si>
  <si>
    <t>Dotacja- dofinansowanie zadań proekologicznych realizowanych w ramach ochrony środowiska</t>
  </si>
  <si>
    <t>x</t>
  </si>
  <si>
    <t>OGÓŁEM:</t>
  </si>
  <si>
    <t>01095</t>
  </si>
  <si>
    <t>RAZEM DZ. 754</t>
  </si>
  <si>
    <t>RAZEM DZ. 801</t>
  </si>
  <si>
    <t>Dział</t>
  </si>
  <si>
    <t>Rozdział</t>
  </si>
  <si>
    <t>Nazwa zadania</t>
  </si>
  <si>
    <t>Razem pozostałe wydatki majątkowe</t>
  </si>
  <si>
    <t>Razem DZ. 926</t>
  </si>
  <si>
    <t>Razem wydatki inwestycyjne</t>
  </si>
  <si>
    <t xml:space="preserve">I. WYDATKÓW INWESTYCYJNYCH </t>
  </si>
  <si>
    <t>Poniesione wydatki ogółem (4+7)</t>
  </si>
  <si>
    <t>Środki z budżetu gminy</t>
  </si>
  <si>
    <t>Środki UE</t>
  </si>
  <si>
    <t>Środki pochodzące z innych źródeł</t>
  </si>
  <si>
    <t>Uwagi</t>
  </si>
  <si>
    <t>010</t>
  </si>
  <si>
    <t>01010</t>
  </si>
  <si>
    <t>Zagospodarowanie terenu na miejsce spotkań letnich w msc. Ramty</t>
  </si>
  <si>
    <t>Rozwój przestrzeni publicznej poprzez przywrócenie funkcji integracyjnych i rekreacyjnych Parku Miejskiego i jego otoczenia wraz z poprawą funkcjonalności komunikacyjnej w obrębie parku. Zadanie  realizowane w ramach Regionalnego Programu Operacyjnego Województwa Warmińsko-Mazurskiego na lata 2014-2020, oś priorytetowa 8. Obszary wymagające rewitalizacji; działanie 8.1 Rewitalizacja obszarów miejskich</t>
  </si>
  <si>
    <t>RAZEM DZ. 750</t>
  </si>
  <si>
    <t>Wdrożenie e-usług w Gminie Reszel w ramach Regionalnego Programu Operacyjnego Województwa Warmińsko-Mazurskiego, Działanie 3.1 Cyfrowa dostępność informacji sektora publicznego oraz wysoka jakość e-usług publicznych</t>
  </si>
  <si>
    <t>Budowa kanalizacji w msc. Klewno - opracowanie dokumentacji</t>
  </si>
  <si>
    <t>Przebudowa drogi gminnej wewnętrznej ul. Krasickiego w Reszlu</t>
  </si>
  <si>
    <t>Wniesienie udziałów do spółki prawa handlowego WPK w Reszlu</t>
  </si>
  <si>
    <t>Dofinansowanie zadań proekologicznych realizowanych w ramach ochrony śr odowiska (oczyszczalnie przydomowe)</t>
  </si>
  <si>
    <t>Dofinansowanie zadań proekologicznych realizowanych w ramach ochrony środowiska (zmiana ogrzewania węglowego na proekologiczne)</t>
  </si>
  <si>
    <t>Załącznik Nr 6</t>
  </si>
  <si>
    <t>Poniesione wydatki do 31.12.2018 r.</t>
  </si>
  <si>
    <t>w tym poniesione wydatki niewygasające na 31.12. 2018 r.</t>
  </si>
  <si>
    <t>Planowane wydatki na  2019 rok</t>
  </si>
  <si>
    <t>w tym wydatki, które nie wygasły z upływem 2019 r.</t>
  </si>
  <si>
    <t>Rozbudowa zewnętrznej sieci wodociągowej do msc. Grodzki Młyn - wykonanie dokumentacji projektowej</t>
  </si>
  <si>
    <t>Przebudowa drogi gminnej Nr 124018N w msc. Leginy, dz.nr 8-336 obręb Leginy. Zadanie realizowane z udziałem środków Europejskiego Funduszu Rolnego na rzecz Rozwoju Obszarów Wiejskich w ramach Programu Rozwoju Obszarów Wiejskich na lata 2014 - 2020</t>
  </si>
  <si>
    <t xml:space="preserve">Termomodernizacja budynku Zespołu Szkolno-Przedszkolnego przy ul. Marii Konopnickiej 2 w Reszlu </t>
  </si>
  <si>
    <t>Budowa oświetlenia solarnego w m. Reszel przy ul. Mazurskiej (plac zabaw)</t>
  </si>
  <si>
    <t>Uregulowanie koryta rzeki Sajny w ramach rewitalizacji Parku Miejskiego</t>
  </si>
  <si>
    <t>Zagospodarowanie terenu działki Nr 295/72 na teren rekreacyjno-sportowy w msc. Plenowo - wykonanie chodników i ścieżki rowerowej</t>
  </si>
  <si>
    <t>Przebudowa drogi gminnej w msc. Pieckowo</t>
  </si>
  <si>
    <t>Budowa muru oporowego w msc. Święta Lipka</t>
  </si>
  <si>
    <t>RAZEM DZ. 630</t>
  </si>
  <si>
    <t>Budowa ścieżki rowerowej na terenie Gminy Reszel</t>
  </si>
  <si>
    <t>Przebudowa ogrzewania w komunalnym lokalu mieszkalnym Nr 1 przy ul. Mazurskiej 11 w Reszlu</t>
  </si>
  <si>
    <t>Wykonanie platformy przyschodowej dla osób niepełnosprawnych w budynku ul. Kolejowej 2 w Reszlu - przychodnia lekarska</t>
  </si>
  <si>
    <t>zakup działek</t>
  </si>
  <si>
    <t>zakup działek Nr 67/3, 71/7, 86/7, 86/9, 86/11, 213/1 obręb Wólka Ryńska pod budowę ciągu pieszego i rowerowego z m. Reszel do msc. Święta Lipka</t>
  </si>
  <si>
    <t>Wykonanie systemu konferencyjnego z obsługą głosowań</t>
  </si>
  <si>
    <t>zakup wyważarki do drzwi</t>
  </si>
  <si>
    <t>budowa ogrodzenia przy Zespole Szkolno-Przedszkolnym w Reszlu</t>
  </si>
  <si>
    <t>zakup defibrylatora</t>
  </si>
  <si>
    <t>zakup kosiarki samojezdnej spalinowej</t>
  </si>
  <si>
    <t>Budowa oświetlenia drogowego - Święta Lipka - Pilec</t>
  </si>
  <si>
    <t>Opracowanie dokumentacji projektowej na budowę oświetlenia drogowego na działce Nr 1/30 obręb Dębnik</t>
  </si>
  <si>
    <t>Budowa oświetlenia drogowego w msc. Wólka Ryńska</t>
  </si>
  <si>
    <t>Budowa gniazd do selektywnej zbiórki odpadów</t>
  </si>
  <si>
    <t>Budowa Street Workout w msc. Pieckowo</t>
  </si>
  <si>
    <t>Budowa Fit Parku na obrzeżach boiska w msc. Klewno - etap I</t>
  </si>
  <si>
    <t>Budowa świetlicy wiejskiej w msc. Leginy - opracowanie dokumentacji</t>
  </si>
  <si>
    <t>Przebudowa murku oporowego, cokołu z wymianą ogrodzenia strefy widowni i wykonanie odwodnienia liniowego przy bieżni na odcinku widowni na Stadionie Miejskim w Reszlu - etap I wykonanie dokumentacji projektowej</t>
  </si>
  <si>
    <t>Budowa piłkochwytów na boisku zastępczym w msc. Wólka Ryńska</t>
  </si>
  <si>
    <t>RAZEM DZ. 851</t>
  </si>
  <si>
    <t xml:space="preserve">dotacja celowa na zadanie pn. „Przebudowa DW 590 w zakresie budowy chodnikana odcinku od ulicy M. Zientary-Malewskiej w Reszlu do wsi Robawy”. </t>
  </si>
  <si>
    <t xml:space="preserve">„Przebudowa drogi powiatowej nr 3907N ulicy Mikołaja Kopernika w Reszlu </t>
  </si>
  <si>
    <t>Dofinansowanie zadań proekologicznych realizowanych w ramach ochrony środowiska (usuwane azbestu)</t>
  </si>
  <si>
    <t>zadanie w trakcie realizacji</t>
  </si>
  <si>
    <t>zadanie zrealizowane</t>
  </si>
  <si>
    <t>dofinansowanie zakupu samochodu dla Komisariatu Policji w Reszlu</t>
  </si>
  <si>
    <t xml:space="preserve">„Przebudowa odcinka Drogi Wojewódzkiej
Nr 590 (dz.nr 8-223/2) w msc. Leginy na odcinku o długości 11 mb” w ramach zadania inwestycyjnego pn. „Przebudowa drogi gminnej Nr 124018N w msc. Leginy,
dz. Nr 8-336 obręb Leginy”. Zadanie realizowane z udziałem środków Europejskiego Funduszu Rolnego na rzecz Rozwoju Obszarów Wiejskich w ramach Programu Rozwoju Obszarów Wiejskich na lata 2014 – 2020 </t>
  </si>
  <si>
    <t>Przebudowa chodnika w pasie drogi powiatowej (57 m2) przy ulicy Mazurskiej w m. Reszel – dz. Nr 180/3, obręb 2 m. Reszel” w ramach zadania „Rewitalizacja ulicy Podzamcze w Reszlu” związanego z realizacją zadania inwestycyjnego: „Rozwój przestrzeni publicznej poprzez przywrócenie funkcji integracyjnych i rekreacyjnych Parku Miejskiego i jego otoczenia wraz z poprawą funkcjonalności komunikacyjnej w obrębie parku”. Zadanie  realizowane w ramach Regionalnego Programu Operacyjnego Województwa Warmińsko-Mazurskiego na lata 2014-2020, oś priorytetowa 8. Obszary wymagające rewitalizacji; działanie 8.1 Rewitalizacja obszarów miejskich</t>
  </si>
  <si>
    <t>Zakup działki Nr 147/38 o pow. 0,5252 ha KW OL1K/00043187/6, obręb 3 m. Reszel pod budowę sieci kanalizacji sanitarnej dla nowo powstałych domów jednorodzinnych</t>
  </si>
  <si>
    <t xml:space="preserve">Nabycie działki Nr 37/9, obręb 2 Bezłwaki, o pow. 0,4267 ha </t>
  </si>
  <si>
    <t>Zakup działki Nr 121/1, obręb 7 Klewno, o pow. 0,0187 ha</t>
  </si>
  <si>
    <t>zakup kserokopiarki</t>
  </si>
  <si>
    <t>zakup pompy o zwiększonej wydajności dla OSP w Reszlu</t>
  </si>
  <si>
    <t xml:space="preserve">852 853 </t>
  </si>
  <si>
    <t>85203   85395</t>
  </si>
  <si>
    <t>zakup autobusu przystosowanego do przewozu osób niepełnosprawnych w ramach projektu: Likwidacja barier komunikacyjnych uczestników Środowiskowego Domu Samopomocy w Reszlu</t>
  </si>
  <si>
    <t>przebudowa ogrzewania piecowego na proekologiczne gazowe w komunalnych lokalach mieszkalnych w m. Reszel - ul. Marii Konopnickiej 1/1, ul. Mickiewicza 2/2, ul. Jagiełły 7-8/5</t>
  </si>
  <si>
    <t>zakup wyposażenia siłowni na powietrzu w msc. Łężany wraz z montażem</t>
  </si>
  <si>
    <t>INFORMACJA O WYDATKACH MAJĄTKOWYCH GMINY RESZEL ZA  2019 ROK</t>
  </si>
  <si>
    <t>Poniesione wydatki na 31.12.2019 r.</t>
  </si>
  <si>
    <t>uzyskano pozwolenie na budowę</t>
  </si>
  <si>
    <t>wykonano I etap zadania</t>
  </si>
  <si>
    <t>zadanie zrealizowano</t>
  </si>
  <si>
    <t>opracowano dokumentację projektową</t>
  </si>
  <si>
    <t>zaktualizowano dokumentację projektową</t>
  </si>
  <si>
    <t xml:space="preserve">zadanie zrealizowano </t>
  </si>
  <si>
    <t>RAZEM DZ. 852,853</t>
  </si>
  <si>
    <t>zrealizowano kolejny etap zadania</t>
  </si>
  <si>
    <t xml:space="preserve">„Przebudowa drogi powiatowej nr 3926N ulicy Spichrzowej w Reszlu </t>
  </si>
  <si>
    <t>Reszel, dnia 24 marca 2020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</si>
</sst>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Bookman Old Style"/>
      <family val="1"/>
      <charset val="238"/>
    </font>
    <font>
      <b/>
      <sz val="10"/>
      <color theme="1"/>
      <name val="Bookman Old Style"/>
      <family val="1"/>
      <charset val="238"/>
    </font>
    <font>
      <sz val="11"/>
      <color rgb="FFFF0000"/>
      <name val="Calibri"/>
      <family val="2"/>
      <charset val="238"/>
      <scheme val="minor"/>
    </font>
    <font>
      <sz val="9"/>
      <color theme="1"/>
      <name val="Bookman Old Styl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Fill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left" vertical="center" wrapText="1"/>
    </xf>
    <xf numFmtId="0" fontId="1" fillId="0" borderId="0" xfId="0" applyFont="1"/>
    <xf numFmtId="4" fontId="0" fillId="0" borderId="0" xfId="0" applyNumberFormat="1"/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" fontId="1" fillId="0" borderId="0" xfId="0" applyNumberFormat="1" applyFont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 wrapText="1"/>
    </xf>
    <xf numFmtId="49" fontId="1" fillId="0" borderId="6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/>
    </xf>
    <xf numFmtId="4" fontId="1" fillId="2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 wrapText="1"/>
    </xf>
    <xf numFmtId="4" fontId="1" fillId="0" borderId="4" xfId="0" applyNumberFormat="1" applyFont="1" applyBorder="1" applyAlignment="1">
      <alignment vertical="center"/>
    </xf>
    <xf numFmtId="4" fontId="1" fillId="2" borderId="4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4" fontId="1" fillId="3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2" borderId="3" xfId="0" applyFont="1" applyFill="1" applyBorder="1" applyAlignment="1">
      <alignment horizontal="left"/>
    </xf>
    <xf numFmtId="4" fontId="2" fillId="2" borderId="1" xfId="0" applyNumberFormat="1" applyFont="1" applyFill="1" applyBorder="1" applyAlignment="1">
      <alignment horizontal="left" wrapText="1"/>
    </xf>
    <xf numFmtId="4" fontId="2" fillId="2" borderId="1" xfId="0" applyNumberFormat="1" applyFont="1" applyFill="1" applyBorder="1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Q91"/>
  <sheetViews>
    <sheetView tabSelected="1" topLeftCell="A31" zoomScale="75" zoomScaleNormal="75" workbookViewId="0">
      <selection activeCell="D30" sqref="D30"/>
    </sheetView>
  </sheetViews>
  <sheetFormatPr defaultRowHeight="14.4" x14ac:dyDescent="0.3"/>
  <cols>
    <col min="1" max="1" width="3.109375" customWidth="1"/>
    <col min="2" max="2" width="7.21875" customWidth="1"/>
    <col min="3" max="3" width="8.44140625" customWidth="1"/>
    <col min="4" max="4" width="25.6640625" customWidth="1"/>
    <col min="5" max="5" width="15.44140625" customWidth="1"/>
    <col min="6" max="6" width="18.44140625" customWidth="1"/>
    <col min="7" max="7" width="16.6640625" customWidth="1"/>
    <col min="8" max="8" width="16.109375" customWidth="1"/>
    <col min="9" max="9" width="17.5546875" customWidth="1"/>
    <col min="10" max="10" width="16.109375" customWidth="1"/>
    <col min="11" max="11" width="15" customWidth="1"/>
    <col min="12" max="12" width="16" customWidth="1"/>
    <col min="13" max="13" width="15.109375" customWidth="1"/>
    <col min="14" max="14" width="15.88671875" customWidth="1"/>
    <col min="17" max="17" width="12.88671875" bestFit="1" customWidth="1"/>
  </cols>
  <sheetData>
    <row r="2" spans="2:15" x14ac:dyDescent="0.3">
      <c r="B2" s="12"/>
      <c r="C2" s="12"/>
      <c r="D2" s="12"/>
      <c r="E2" s="12"/>
      <c r="F2" s="12"/>
      <c r="G2" s="12"/>
      <c r="H2" s="12"/>
      <c r="I2" s="12"/>
      <c r="J2" s="12"/>
      <c r="K2" s="12"/>
      <c r="L2" s="67" t="s">
        <v>35</v>
      </c>
      <c r="M2" s="67"/>
      <c r="N2" s="67"/>
    </row>
    <row r="3" spans="2:15" x14ac:dyDescent="0.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2:15" ht="15.75" customHeight="1" x14ac:dyDescent="0.3">
      <c r="B4" s="12"/>
      <c r="C4" s="69" t="s">
        <v>87</v>
      </c>
      <c r="D4" s="69"/>
      <c r="E4" s="69"/>
      <c r="F4" s="69"/>
      <c r="G4" s="69"/>
      <c r="H4" s="69"/>
      <c r="I4" s="69"/>
      <c r="J4" s="69"/>
      <c r="K4" s="69"/>
      <c r="L4" s="69"/>
      <c r="M4" s="12"/>
      <c r="N4" s="12"/>
    </row>
    <row r="5" spans="2:15" x14ac:dyDescent="0.3">
      <c r="B5" s="12"/>
      <c r="C5" s="69"/>
      <c r="D5" s="69"/>
      <c r="E5" s="69"/>
      <c r="F5" s="69"/>
      <c r="G5" s="69"/>
      <c r="H5" s="69"/>
      <c r="I5" s="69"/>
      <c r="J5" s="69"/>
      <c r="K5" s="69"/>
      <c r="L5" s="69"/>
      <c r="M5" s="12"/>
      <c r="N5" s="12"/>
    </row>
    <row r="6" spans="2:15" ht="20.25" customHeight="1" x14ac:dyDescent="0.3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2:15" ht="57.6" customHeight="1" x14ac:dyDescent="0.3">
      <c r="B7" s="31" t="s">
        <v>12</v>
      </c>
      <c r="C7" s="31" t="s">
        <v>13</v>
      </c>
      <c r="D7" s="31" t="s">
        <v>14</v>
      </c>
      <c r="E7" s="32" t="s">
        <v>36</v>
      </c>
      <c r="F7" s="32" t="s">
        <v>37</v>
      </c>
      <c r="G7" s="32" t="s">
        <v>38</v>
      </c>
      <c r="H7" s="32" t="s">
        <v>88</v>
      </c>
      <c r="I7" s="32" t="s">
        <v>39</v>
      </c>
      <c r="J7" s="32" t="s">
        <v>19</v>
      </c>
      <c r="K7" s="32" t="s">
        <v>20</v>
      </c>
      <c r="L7" s="32" t="s">
        <v>21</v>
      </c>
      <c r="M7" s="32" t="s">
        <v>22</v>
      </c>
      <c r="N7" s="32" t="s">
        <v>23</v>
      </c>
    </row>
    <row r="8" spans="2:15" x14ac:dyDescent="0.3">
      <c r="B8" s="31">
        <v>1</v>
      </c>
      <c r="C8" s="31">
        <v>2</v>
      </c>
      <c r="D8" s="31">
        <v>3</v>
      </c>
      <c r="E8" s="31">
        <v>4</v>
      </c>
      <c r="F8" s="31">
        <v>5</v>
      </c>
      <c r="G8" s="31">
        <v>6</v>
      </c>
      <c r="H8" s="31">
        <v>7</v>
      </c>
      <c r="I8" s="31">
        <v>8</v>
      </c>
      <c r="J8" s="31">
        <v>9</v>
      </c>
      <c r="K8" s="31">
        <v>10</v>
      </c>
      <c r="L8" s="31">
        <v>11</v>
      </c>
      <c r="M8" s="31">
        <v>12</v>
      </c>
      <c r="N8" s="31">
        <v>13</v>
      </c>
    </row>
    <row r="9" spans="2:15" x14ac:dyDescent="0.3">
      <c r="B9" s="66" t="s">
        <v>18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</row>
    <row r="10" spans="2:15" ht="39.6" x14ac:dyDescent="0.3">
      <c r="B10" s="28" t="s">
        <v>24</v>
      </c>
      <c r="C10" s="21" t="s">
        <v>25</v>
      </c>
      <c r="D10" s="53" t="s">
        <v>30</v>
      </c>
      <c r="E10" s="4">
        <v>0</v>
      </c>
      <c r="F10" s="4">
        <v>0</v>
      </c>
      <c r="G10" s="33">
        <v>45000</v>
      </c>
      <c r="H10" s="33">
        <v>45000</v>
      </c>
      <c r="I10" s="4">
        <v>45000</v>
      </c>
      <c r="J10" s="33">
        <f>E10+H10</f>
        <v>45000</v>
      </c>
      <c r="K10" s="4">
        <v>45000</v>
      </c>
      <c r="L10" s="4">
        <v>0</v>
      </c>
      <c r="M10" s="4">
        <v>0</v>
      </c>
      <c r="N10" s="5" t="s">
        <v>72</v>
      </c>
    </row>
    <row r="11" spans="2:15" ht="59.4" customHeight="1" x14ac:dyDescent="0.3">
      <c r="B11" s="22"/>
      <c r="C11" s="21" t="s">
        <v>25</v>
      </c>
      <c r="D11" s="53" t="s">
        <v>40</v>
      </c>
      <c r="E11" s="4">
        <v>0</v>
      </c>
      <c r="F11" s="4">
        <v>0</v>
      </c>
      <c r="G11" s="33">
        <v>18600</v>
      </c>
      <c r="H11" s="33">
        <v>18600</v>
      </c>
      <c r="I11" s="4">
        <v>0</v>
      </c>
      <c r="J11" s="33">
        <f>E11+H11</f>
        <v>18600</v>
      </c>
      <c r="K11" s="4">
        <v>18600</v>
      </c>
      <c r="L11" s="4">
        <v>0</v>
      </c>
      <c r="M11" s="4">
        <v>0</v>
      </c>
      <c r="N11" s="5" t="s">
        <v>89</v>
      </c>
    </row>
    <row r="12" spans="2:15" ht="42" customHeight="1" x14ac:dyDescent="0.3">
      <c r="B12" s="22"/>
      <c r="C12" s="21" t="s">
        <v>9</v>
      </c>
      <c r="D12" s="53" t="s">
        <v>26</v>
      </c>
      <c r="E12" s="4">
        <v>19650.400000000001</v>
      </c>
      <c r="F12" s="4">
        <v>0</v>
      </c>
      <c r="G12" s="33">
        <v>10759.56</v>
      </c>
      <c r="H12" s="33">
        <v>10700</v>
      </c>
      <c r="I12" s="4">
        <v>0</v>
      </c>
      <c r="J12" s="33">
        <f>E12+H12</f>
        <v>30350.400000000001</v>
      </c>
      <c r="K12" s="4">
        <v>30350.400000000001</v>
      </c>
      <c r="L12" s="4">
        <v>0</v>
      </c>
      <c r="M12" s="4">
        <v>0</v>
      </c>
      <c r="N12" s="5" t="s">
        <v>90</v>
      </c>
    </row>
    <row r="13" spans="2:15" x14ac:dyDescent="0.3">
      <c r="B13" s="70" t="s">
        <v>0</v>
      </c>
      <c r="C13" s="61"/>
      <c r="D13" s="61"/>
      <c r="E13" s="34">
        <f t="shared" ref="E13:M13" si="0">SUM(E10:E12)</f>
        <v>19650.400000000001</v>
      </c>
      <c r="F13" s="34">
        <f t="shared" si="0"/>
        <v>0</v>
      </c>
      <c r="G13" s="34">
        <f t="shared" si="0"/>
        <v>74359.56</v>
      </c>
      <c r="H13" s="34">
        <f t="shared" si="0"/>
        <v>74300</v>
      </c>
      <c r="I13" s="34">
        <f t="shared" si="0"/>
        <v>45000</v>
      </c>
      <c r="J13" s="34">
        <f t="shared" si="0"/>
        <v>93950.399999999994</v>
      </c>
      <c r="K13" s="34">
        <f t="shared" si="0"/>
        <v>93950.399999999994</v>
      </c>
      <c r="L13" s="34">
        <f t="shared" si="0"/>
        <v>0</v>
      </c>
      <c r="M13" s="34">
        <f t="shared" si="0"/>
        <v>0</v>
      </c>
      <c r="N13" s="60" t="s">
        <v>7</v>
      </c>
    </row>
    <row r="14" spans="2:15" ht="212.4" customHeight="1" x14ac:dyDescent="0.3">
      <c r="B14" s="18">
        <v>600</v>
      </c>
      <c r="C14" s="25">
        <v>60013</v>
      </c>
      <c r="D14" s="53" t="s">
        <v>75</v>
      </c>
      <c r="E14" s="4">
        <v>0</v>
      </c>
      <c r="F14" s="4">
        <v>0</v>
      </c>
      <c r="G14" s="33">
        <v>25490.01</v>
      </c>
      <c r="H14" s="33">
        <v>25490.01</v>
      </c>
      <c r="I14" s="4">
        <v>0</v>
      </c>
      <c r="J14" s="33">
        <f t="shared" ref="J14:J19" si="1">E14+H14</f>
        <v>25490.01</v>
      </c>
      <c r="K14" s="4">
        <v>25490.01</v>
      </c>
      <c r="L14" s="4">
        <v>0</v>
      </c>
      <c r="M14" s="4">
        <v>0</v>
      </c>
      <c r="N14" s="5" t="s">
        <v>91</v>
      </c>
      <c r="O14" s="29"/>
    </row>
    <row r="15" spans="2:15" ht="335.4" customHeight="1" x14ac:dyDescent="0.3">
      <c r="B15" s="52"/>
      <c r="C15" s="25">
        <v>60014</v>
      </c>
      <c r="D15" s="53" t="s">
        <v>76</v>
      </c>
      <c r="E15" s="4">
        <v>0</v>
      </c>
      <c r="F15" s="4">
        <v>0</v>
      </c>
      <c r="G15" s="33">
        <v>16452.259999999998</v>
      </c>
      <c r="H15" s="33">
        <v>16452.259999999998</v>
      </c>
      <c r="I15" s="4">
        <v>0</v>
      </c>
      <c r="J15" s="33">
        <f t="shared" si="1"/>
        <v>16452.259999999998</v>
      </c>
      <c r="K15" s="4">
        <v>16452.259999999998</v>
      </c>
      <c r="L15" s="4">
        <v>0</v>
      </c>
      <c r="M15" s="4">
        <v>0</v>
      </c>
      <c r="N15" s="5" t="s">
        <v>91</v>
      </c>
      <c r="O15" s="29"/>
    </row>
    <row r="16" spans="2:15" ht="138.6" customHeight="1" x14ac:dyDescent="0.3">
      <c r="B16" s="52"/>
      <c r="C16" s="25">
        <v>60016</v>
      </c>
      <c r="D16" s="53" t="s">
        <v>41</v>
      </c>
      <c r="E16" s="4">
        <v>17840.38</v>
      </c>
      <c r="F16" s="4">
        <v>0</v>
      </c>
      <c r="G16" s="33">
        <v>580465.99</v>
      </c>
      <c r="H16" s="33">
        <v>511743.86</v>
      </c>
      <c r="I16" s="4">
        <v>0</v>
      </c>
      <c r="J16" s="33">
        <f t="shared" si="1"/>
        <v>529584.24</v>
      </c>
      <c r="K16" s="4">
        <v>203961.62</v>
      </c>
      <c r="L16" s="4">
        <v>325622.62</v>
      </c>
      <c r="M16" s="4">
        <v>0</v>
      </c>
      <c r="N16" s="5" t="s">
        <v>91</v>
      </c>
      <c r="O16" s="29"/>
    </row>
    <row r="17" spans="2:17" ht="42" customHeight="1" x14ac:dyDescent="0.3">
      <c r="B17" s="22"/>
      <c r="C17" s="25">
        <v>60016</v>
      </c>
      <c r="D17" s="54" t="s">
        <v>31</v>
      </c>
      <c r="E17" s="4">
        <v>429398.52</v>
      </c>
      <c r="F17" s="4">
        <v>217851.77</v>
      </c>
      <c r="G17" s="33">
        <v>7000</v>
      </c>
      <c r="H17" s="33">
        <v>7000</v>
      </c>
      <c r="I17" s="4">
        <v>0</v>
      </c>
      <c r="J17" s="33">
        <f t="shared" si="1"/>
        <v>436398.52</v>
      </c>
      <c r="K17" s="4">
        <v>436398.52</v>
      </c>
      <c r="L17" s="4">
        <v>0</v>
      </c>
      <c r="M17" s="4">
        <v>0</v>
      </c>
      <c r="N17" s="14" t="s">
        <v>91</v>
      </c>
    </row>
    <row r="18" spans="2:17" ht="30" customHeight="1" x14ac:dyDescent="0.3">
      <c r="B18" s="22"/>
      <c r="C18" s="25">
        <v>60016</v>
      </c>
      <c r="D18" s="54" t="s">
        <v>46</v>
      </c>
      <c r="E18" s="4">
        <v>0</v>
      </c>
      <c r="F18" s="4">
        <v>0</v>
      </c>
      <c r="G18" s="33">
        <v>15000</v>
      </c>
      <c r="H18" s="33">
        <v>0</v>
      </c>
      <c r="I18" s="4">
        <v>0</v>
      </c>
      <c r="J18" s="33">
        <f t="shared" si="1"/>
        <v>0</v>
      </c>
      <c r="K18" s="4">
        <v>0</v>
      </c>
      <c r="L18" s="4">
        <v>0</v>
      </c>
      <c r="M18" s="4">
        <v>0</v>
      </c>
      <c r="N18" s="58" t="s">
        <v>7</v>
      </c>
    </row>
    <row r="19" spans="2:17" ht="46.2" customHeight="1" x14ac:dyDescent="0.3">
      <c r="B19" s="23"/>
      <c r="C19" s="25">
        <v>60095</v>
      </c>
      <c r="D19" s="54" t="s">
        <v>47</v>
      </c>
      <c r="E19" s="4">
        <v>0</v>
      </c>
      <c r="F19" s="4">
        <v>0</v>
      </c>
      <c r="G19" s="33">
        <v>9000</v>
      </c>
      <c r="H19" s="33">
        <v>8425.5</v>
      </c>
      <c r="I19" s="4">
        <v>0</v>
      </c>
      <c r="J19" s="33">
        <f t="shared" si="1"/>
        <v>8425.5</v>
      </c>
      <c r="K19" s="4">
        <v>8425.5</v>
      </c>
      <c r="L19" s="4">
        <v>0</v>
      </c>
      <c r="M19" s="4">
        <v>0</v>
      </c>
      <c r="N19" s="14" t="s">
        <v>92</v>
      </c>
    </row>
    <row r="20" spans="2:17" x14ac:dyDescent="0.3">
      <c r="B20" s="62" t="s">
        <v>1</v>
      </c>
      <c r="C20" s="61"/>
      <c r="D20" s="61"/>
      <c r="E20" s="34">
        <f t="shared" ref="E20:M20" si="2">SUM(E14:E19)</f>
        <v>447238.9</v>
      </c>
      <c r="F20" s="34">
        <f t="shared" si="2"/>
        <v>217851.77</v>
      </c>
      <c r="G20" s="34">
        <f t="shared" si="2"/>
        <v>653408.26</v>
      </c>
      <c r="H20" s="34">
        <f t="shared" si="2"/>
        <v>569111.63</v>
      </c>
      <c r="I20" s="34">
        <f t="shared" si="2"/>
        <v>0</v>
      </c>
      <c r="J20" s="34">
        <f t="shared" si="2"/>
        <v>1016350.53</v>
      </c>
      <c r="K20" s="34">
        <f t="shared" si="2"/>
        <v>690727.91</v>
      </c>
      <c r="L20" s="34">
        <f t="shared" si="2"/>
        <v>325622.62</v>
      </c>
      <c r="M20" s="34">
        <f t="shared" si="2"/>
        <v>0</v>
      </c>
      <c r="N20" s="36" t="s">
        <v>7</v>
      </c>
      <c r="Q20" s="13"/>
    </row>
    <row r="21" spans="2:17" ht="46.2" customHeight="1" x14ac:dyDescent="0.3">
      <c r="B21" s="18">
        <v>630</v>
      </c>
      <c r="C21" s="15">
        <v>63003</v>
      </c>
      <c r="D21" s="5" t="s">
        <v>49</v>
      </c>
      <c r="E21" s="4">
        <v>0</v>
      </c>
      <c r="F21" s="4">
        <v>0</v>
      </c>
      <c r="G21" s="33">
        <v>20000</v>
      </c>
      <c r="H21" s="33">
        <v>0</v>
      </c>
      <c r="I21" s="4">
        <v>0</v>
      </c>
      <c r="J21" s="33">
        <f t="shared" ref="J21" si="3">E21+H21</f>
        <v>0</v>
      </c>
      <c r="K21" s="4">
        <v>0</v>
      </c>
      <c r="L21" s="4">
        <v>0</v>
      </c>
      <c r="M21" s="4">
        <v>0</v>
      </c>
      <c r="N21" s="58" t="s">
        <v>7</v>
      </c>
    </row>
    <row r="22" spans="2:17" x14ac:dyDescent="0.3">
      <c r="B22" s="63" t="s">
        <v>48</v>
      </c>
      <c r="C22" s="64"/>
      <c r="D22" s="65"/>
      <c r="E22" s="34">
        <f>SUM(E21)</f>
        <v>0</v>
      </c>
      <c r="F22" s="34">
        <f t="shared" ref="F22:M22" si="4">SUM(F21)</f>
        <v>0</v>
      </c>
      <c r="G22" s="34">
        <f t="shared" si="4"/>
        <v>20000</v>
      </c>
      <c r="H22" s="34">
        <f t="shared" si="4"/>
        <v>0</v>
      </c>
      <c r="I22" s="34">
        <f t="shared" si="4"/>
        <v>0</v>
      </c>
      <c r="J22" s="34">
        <f t="shared" si="4"/>
        <v>0</v>
      </c>
      <c r="K22" s="34">
        <f t="shared" si="4"/>
        <v>0</v>
      </c>
      <c r="L22" s="34">
        <f t="shared" si="4"/>
        <v>0</v>
      </c>
      <c r="M22" s="34">
        <f t="shared" si="4"/>
        <v>0</v>
      </c>
      <c r="N22" s="35" t="s">
        <v>7</v>
      </c>
    </row>
    <row r="23" spans="2:17" ht="76.2" customHeight="1" x14ac:dyDescent="0.3">
      <c r="B23" s="24">
        <v>700</v>
      </c>
      <c r="C23" s="25">
        <v>70005</v>
      </c>
      <c r="D23" s="7" t="s">
        <v>50</v>
      </c>
      <c r="E23" s="4">
        <v>0</v>
      </c>
      <c r="F23" s="4">
        <v>0</v>
      </c>
      <c r="G23" s="33">
        <v>17800</v>
      </c>
      <c r="H23" s="33">
        <v>17790.84</v>
      </c>
      <c r="I23" s="4">
        <v>0</v>
      </c>
      <c r="J23" s="33">
        <f>E23+H23</f>
        <v>17790.84</v>
      </c>
      <c r="K23" s="4">
        <v>17790.84</v>
      </c>
      <c r="L23" s="4">
        <v>0</v>
      </c>
      <c r="M23" s="4">
        <v>0</v>
      </c>
      <c r="N23" s="41" t="s">
        <v>91</v>
      </c>
    </row>
    <row r="24" spans="2:17" ht="90" customHeight="1" x14ac:dyDescent="0.3">
      <c r="B24" s="22"/>
      <c r="C24" s="37">
        <v>70005</v>
      </c>
      <c r="D24" s="38" t="s">
        <v>51</v>
      </c>
      <c r="E24" s="39">
        <v>0</v>
      </c>
      <c r="F24" s="39">
        <v>0</v>
      </c>
      <c r="G24" s="40">
        <v>74770</v>
      </c>
      <c r="H24" s="40">
        <v>63716.62</v>
      </c>
      <c r="I24" s="39">
        <v>0</v>
      </c>
      <c r="J24" s="40">
        <f>E24+H24</f>
        <v>63716.62</v>
      </c>
      <c r="K24" s="39">
        <v>63716.62</v>
      </c>
      <c r="L24" s="39">
        <v>0</v>
      </c>
      <c r="M24" s="39">
        <v>0</v>
      </c>
      <c r="N24" s="41" t="s">
        <v>91</v>
      </c>
    </row>
    <row r="25" spans="2:17" x14ac:dyDescent="0.3">
      <c r="B25" s="47"/>
      <c r="C25" s="48">
        <v>70005</v>
      </c>
      <c r="D25" s="49" t="s">
        <v>52</v>
      </c>
      <c r="E25" s="50">
        <v>0</v>
      </c>
      <c r="F25" s="50">
        <v>0</v>
      </c>
      <c r="G25" s="33">
        <v>16901</v>
      </c>
      <c r="H25" s="33">
        <v>0</v>
      </c>
      <c r="I25" s="50">
        <v>0</v>
      </c>
      <c r="J25" s="33">
        <f t="shared" ref="J25:J30" si="5">E25+H25</f>
        <v>0</v>
      </c>
      <c r="K25" s="50">
        <v>0</v>
      </c>
      <c r="L25" s="50">
        <v>0</v>
      </c>
      <c r="M25" s="50">
        <v>0</v>
      </c>
      <c r="N25" s="59" t="s">
        <v>7</v>
      </c>
    </row>
    <row r="26" spans="2:17" ht="100.2" customHeight="1" x14ac:dyDescent="0.3">
      <c r="B26" s="22"/>
      <c r="C26" s="42">
        <v>70005</v>
      </c>
      <c r="D26" s="43" t="s">
        <v>53</v>
      </c>
      <c r="E26" s="44">
        <v>0</v>
      </c>
      <c r="F26" s="44">
        <v>0</v>
      </c>
      <c r="G26" s="45">
        <v>58099</v>
      </c>
      <c r="H26" s="45">
        <v>56197.2</v>
      </c>
      <c r="I26" s="44">
        <v>0</v>
      </c>
      <c r="J26" s="45">
        <f t="shared" si="5"/>
        <v>56197.2</v>
      </c>
      <c r="K26" s="44">
        <v>56197.2</v>
      </c>
      <c r="L26" s="44">
        <v>0</v>
      </c>
      <c r="M26" s="44">
        <v>0</v>
      </c>
      <c r="N26" s="46" t="s">
        <v>91</v>
      </c>
    </row>
    <row r="27" spans="2:17" ht="121.2" customHeight="1" x14ac:dyDescent="0.3">
      <c r="B27" s="22"/>
      <c r="C27" s="42">
        <v>70005</v>
      </c>
      <c r="D27" s="43" t="s">
        <v>77</v>
      </c>
      <c r="E27" s="44">
        <v>0</v>
      </c>
      <c r="F27" s="44">
        <v>0</v>
      </c>
      <c r="G27" s="45">
        <v>63000</v>
      </c>
      <c r="H27" s="45">
        <v>60873.599999999999</v>
      </c>
      <c r="I27" s="44">
        <v>0</v>
      </c>
      <c r="J27" s="45">
        <f t="shared" si="5"/>
        <v>60873.599999999999</v>
      </c>
      <c r="K27" s="44">
        <v>60873.599999999999</v>
      </c>
      <c r="L27" s="44">
        <v>0</v>
      </c>
      <c r="M27" s="44">
        <v>0</v>
      </c>
      <c r="N27" s="46" t="s">
        <v>91</v>
      </c>
    </row>
    <row r="28" spans="2:17" ht="44.4" customHeight="1" x14ac:dyDescent="0.3">
      <c r="B28" s="22"/>
      <c r="C28" s="42">
        <v>70005</v>
      </c>
      <c r="D28" s="43" t="s">
        <v>78</v>
      </c>
      <c r="E28" s="44">
        <v>0</v>
      </c>
      <c r="F28" s="44">
        <v>0</v>
      </c>
      <c r="G28" s="45">
        <v>5000</v>
      </c>
      <c r="H28" s="45">
        <v>5000</v>
      </c>
      <c r="I28" s="44">
        <v>5000</v>
      </c>
      <c r="J28" s="45">
        <f t="shared" si="5"/>
        <v>5000</v>
      </c>
      <c r="K28" s="44">
        <v>5000</v>
      </c>
      <c r="L28" s="44">
        <v>0</v>
      </c>
      <c r="M28" s="44">
        <v>0</v>
      </c>
      <c r="N28" s="46" t="s">
        <v>72</v>
      </c>
    </row>
    <row r="29" spans="2:17" ht="51" customHeight="1" x14ac:dyDescent="0.3">
      <c r="B29" s="22"/>
      <c r="C29" s="42">
        <v>70005</v>
      </c>
      <c r="D29" s="43" t="s">
        <v>79</v>
      </c>
      <c r="E29" s="44">
        <v>0</v>
      </c>
      <c r="F29" s="44">
        <v>0</v>
      </c>
      <c r="G29" s="45">
        <v>16000</v>
      </c>
      <c r="H29" s="45">
        <v>16000</v>
      </c>
      <c r="I29" s="44">
        <v>16000</v>
      </c>
      <c r="J29" s="45">
        <f t="shared" si="5"/>
        <v>16000</v>
      </c>
      <c r="K29" s="44">
        <v>16000</v>
      </c>
      <c r="L29" s="44">
        <v>0</v>
      </c>
      <c r="M29" s="44">
        <v>0</v>
      </c>
      <c r="N29" s="46" t="s">
        <v>72</v>
      </c>
    </row>
    <row r="30" spans="2:17" ht="299.39999999999998" customHeight="1" x14ac:dyDescent="0.3">
      <c r="B30" s="23"/>
      <c r="C30" s="25">
        <v>70095</v>
      </c>
      <c r="D30" s="7" t="s">
        <v>27</v>
      </c>
      <c r="E30" s="4">
        <v>4254662.8899999997</v>
      </c>
      <c r="F30" s="4">
        <v>0</v>
      </c>
      <c r="G30" s="33">
        <v>10266446.74</v>
      </c>
      <c r="H30" s="33">
        <v>10029527.92</v>
      </c>
      <c r="I30" s="4">
        <v>0</v>
      </c>
      <c r="J30" s="45">
        <f t="shared" si="5"/>
        <v>14284190.809999999</v>
      </c>
      <c r="K30" s="4">
        <v>6514308.9199999999</v>
      </c>
      <c r="L30" s="4">
        <v>6992893.4800000004</v>
      </c>
      <c r="M30" s="4">
        <v>776988.41</v>
      </c>
      <c r="N30" s="14" t="s">
        <v>91</v>
      </c>
    </row>
    <row r="31" spans="2:17" x14ac:dyDescent="0.3">
      <c r="B31" s="62" t="s">
        <v>2</v>
      </c>
      <c r="C31" s="61"/>
      <c r="D31" s="61"/>
      <c r="E31" s="34">
        <f t="shared" ref="E31:F31" si="6">SUM(E23:E30)</f>
        <v>4254662.8899999997</v>
      </c>
      <c r="F31" s="34">
        <f t="shared" si="6"/>
        <v>0</v>
      </c>
      <c r="G31" s="34">
        <f>SUM(G23:G30)</f>
        <v>10518016.74</v>
      </c>
      <c r="H31" s="34">
        <f>SUM(H23:H30)</f>
        <v>10249106.18</v>
      </c>
      <c r="I31" s="34">
        <f t="shared" ref="I31:M31" si="7">SUM(I23:I30)</f>
        <v>21000</v>
      </c>
      <c r="J31" s="34">
        <f t="shared" si="7"/>
        <v>14503769.069999998</v>
      </c>
      <c r="K31" s="34">
        <f t="shared" si="7"/>
        <v>6733887.1799999997</v>
      </c>
      <c r="L31" s="34">
        <f t="shared" si="7"/>
        <v>6992893.4800000004</v>
      </c>
      <c r="M31" s="34">
        <f t="shared" si="7"/>
        <v>776988.41</v>
      </c>
      <c r="N31" s="35" t="s">
        <v>7</v>
      </c>
      <c r="Q31" s="13"/>
    </row>
    <row r="32" spans="2:17" ht="54" customHeight="1" x14ac:dyDescent="0.3">
      <c r="B32" s="24">
        <v>750</v>
      </c>
      <c r="C32" s="15">
        <v>75022</v>
      </c>
      <c r="D32" s="20" t="s">
        <v>54</v>
      </c>
      <c r="E32" s="20">
        <v>0</v>
      </c>
      <c r="F32" s="4">
        <v>0</v>
      </c>
      <c r="G32" s="33">
        <v>45000</v>
      </c>
      <c r="H32" s="33">
        <v>40353.519999999997</v>
      </c>
      <c r="I32" s="4">
        <v>0</v>
      </c>
      <c r="J32" s="33">
        <f>E32+H32</f>
        <v>40353.519999999997</v>
      </c>
      <c r="K32" s="4">
        <v>40353.519999999997</v>
      </c>
      <c r="L32" s="4">
        <v>0</v>
      </c>
      <c r="M32" s="4">
        <v>0</v>
      </c>
      <c r="N32" s="14" t="s">
        <v>91</v>
      </c>
    </row>
    <row r="33" spans="2:17" ht="34.200000000000003" customHeight="1" x14ac:dyDescent="0.3">
      <c r="B33" s="22"/>
      <c r="C33" s="15">
        <v>75023</v>
      </c>
      <c r="D33" s="20" t="s">
        <v>80</v>
      </c>
      <c r="E33" s="20">
        <v>0</v>
      </c>
      <c r="F33" s="4">
        <v>0</v>
      </c>
      <c r="G33" s="33">
        <v>13000</v>
      </c>
      <c r="H33" s="33">
        <v>12177</v>
      </c>
      <c r="I33" s="4">
        <v>0</v>
      </c>
      <c r="J33" s="33">
        <f>E33+H33</f>
        <v>12177</v>
      </c>
      <c r="K33" s="4">
        <v>12177</v>
      </c>
      <c r="L33" s="4">
        <v>0</v>
      </c>
      <c r="M33" s="4">
        <v>0</v>
      </c>
      <c r="N33" s="14" t="s">
        <v>91</v>
      </c>
    </row>
    <row r="34" spans="2:17" ht="157.80000000000001" customHeight="1" x14ac:dyDescent="0.3">
      <c r="B34" s="26"/>
      <c r="C34" s="15">
        <v>75023</v>
      </c>
      <c r="D34" s="5" t="s">
        <v>29</v>
      </c>
      <c r="E34" s="4">
        <v>160501.47</v>
      </c>
      <c r="F34" s="4">
        <v>0</v>
      </c>
      <c r="G34" s="33">
        <v>949976.7</v>
      </c>
      <c r="H34" s="33">
        <v>930500.54</v>
      </c>
      <c r="I34" s="4">
        <v>0</v>
      </c>
      <c r="J34" s="33">
        <f>E34+H34</f>
        <v>1091002.01</v>
      </c>
      <c r="K34" s="4">
        <v>199311.24</v>
      </c>
      <c r="L34" s="4">
        <v>891690.77</v>
      </c>
      <c r="M34" s="4">
        <v>0</v>
      </c>
      <c r="N34" s="14" t="s">
        <v>91</v>
      </c>
    </row>
    <row r="35" spans="2:17" x14ac:dyDescent="0.3">
      <c r="B35" s="63" t="s">
        <v>28</v>
      </c>
      <c r="C35" s="64"/>
      <c r="D35" s="65"/>
      <c r="E35" s="34">
        <f>SUM(E32:E34)</f>
        <v>160501.47</v>
      </c>
      <c r="F35" s="34">
        <f t="shared" ref="F35:M35" si="8">SUM(F32:F34)</f>
        <v>0</v>
      </c>
      <c r="G35" s="34">
        <f t="shared" si="8"/>
        <v>1007976.7</v>
      </c>
      <c r="H35" s="34">
        <f t="shared" si="8"/>
        <v>983031.06</v>
      </c>
      <c r="I35" s="34">
        <f t="shared" si="8"/>
        <v>0</v>
      </c>
      <c r="J35" s="34">
        <f t="shared" si="8"/>
        <v>1143532.53</v>
      </c>
      <c r="K35" s="34">
        <f t="shared" si="8"/>
        <v>251841.75999999998</v>
      </c>
      <c r="L35" s="34">
        <f t="shared" si="8"/>
        <v>891690.77</v>
      </c>
      <c r="M35" s="34">
        <f t="shared" si="8"/>
        <v>0</v>
      </c>
      <c r="N35" s="51" t="s">
        <v>7</v>
      </c>
      <c r="Q35" s="13"/>
    </row>
    <row r="36" spans="2:17" ht="28.2" customHeight="1" x14ac:dyDescent="0.3">
      <c r="B36" s="55">
        <v>754</v>
      </c>
      <c r="C36" s="25">
        <v>75412</v>
      </c>
      <c r="D36" s="7" t="s">
        <v>55</v>
      </c>
      <c r="E36" s="4">
        <v>0</v>
      </c>
      <c r="F36" s="4">
        <v>0</v>
      </c>
      <c r="G36" s="33">
        <v>10050</v>
      </c>
      <c r="H36" s="33">
        <v>10050</v>
      </c>
      <c r="I36" s="4">
        <v>0</v>
      </c>
      <c r="J36" s="33">
        <f>E36+H36</f>
        <v>10050</v>
      </c>
      <c r="K36" s="8">
        <v>10050</v>
      </c>
      <c r="L36" s="4">
        <v>0</v>
      </c>
      <c r="M36" s="4">
        <v>0</v>
      </c>
      <c r="N36" s="14" t="s">
        <v>91</v>
      </c>
    </row>
    <row r="37" spans="2:17" ht="51" customHeight="1" x14ac:dyDescent="0.3">
      <c r="B37" s="52"/>
      <c r="C37" s="25">
        <v>75412</v>
      </c>
      <c r="D37" s="7" t="s">
        <v>81</v>
      </c>
      <c r="E37" s="4">
        <v>0</v>
      </c>
      <c r="F37" s="4">
        <v>0</v>
      </c>
      <c r="G37" s="33">
        <v>10500</v>
      </c>
      <c r="H37" s="33">
        <v>10500</v>
      </c>
      <c r="I37" s="4">
        <v>0</v>
      </c>
      <c r="J37" s="33">
        <f>E37+H37</f>
        <v>10500</v>
      </c>
      <c r="K37" s="8">
        <v>10500</v>
      </c>
      <c r="L37" s="4">
        <v>0</v>
      </c>
      <c r="M37" s="4">
        <v>0</v>
      </c>
      <c r="N37" s="14" t="s">
        <v>73</v>
      </c>
    </row>
    <row r="38" spans="2:17" x14ac:dyDescent="0.3">
      <c r="B38" s="62" t="s">
        <v>10</v>
      </c>
      <c r="C38" s="61"/>
      <c r="D38" s="61"/>
      <c r="E38" s="34">
        <f t="shared" ref="E38:G38" si="9">SUM(E36:E37)</f>
        <v>0</v>
      </c>
      <c r="F38" s="34">
        <f t="shared" si="9"/>
        <v>0</v>
      </c>
      <c r="G38" s="34">
        <f t="shared" si="9"/>
        <v>20550</v>
      </c>
      <c r="H38" s="34">
        <f>SUM(H36:H37)</f>
        <v>20550</v>
      </c>
      <c r="I38" s="34">
        <f t="shared" ref="I38:M38" si="10">SUM(I36:I37)</f>
        <v>0</v>
      </c>
      <c r="J38" s="34">
        <f t="shared" si="10"/>
        <v>20550</v>
      </c>
      <c r="K38" s="34">
        <f t="shared" si="10"/>
        <v>20550</v>
      </c>
      <c r="L38" s="34">
        <f t="shared" si="10"/>
        <v>0</v>
      </c>
      <c r="M38" s="34">
        <f t="shared" si="10"/>
        <v>0</v>
      </c>
      <c r="N38" s="36" t="s">
        <v>7</v>
      </c>
      <c r="O38" s="30"/>
    </row>
    <row r="39" spans="2:17" ht="77.400000000000006" customHeight="1" x14ac:dyDescent="0.3">
      <c r="B39" s="24">
        <v>801</v>
      </c>
      <c r="C39" s="1">
        <v>80195</v>
      </c>
      <c r="D39" s="5" t="s">
        <v>42</v>
      </c>
      <c r="E39" s="4">
        <v>89790</v>
      </c>
      <c r="F39" s="4">
        <v>0</v>
      </c>
      <c r="G39" s="33">
        <v>50426</v>
      </c>
      <c r="H39" s="33">
        <v>2829</v>
      </c>
      <c r="I39" s="4">
        <v>0</v>
      </c>
      <c r="J39" s="33">
        <f>E39+H39</f>
        <v>92619</v>
      </c>
      <c r="K39" s="4">
        <v>92619</v>
      </c>
      <c r="L39" s="4">
        <v>0</v>
      </c>
      <c r="M39" s="4">
        <v>0</v>
      </c>
      <c r="N39" s="5" t="s">
        <v>93</v>
      </c>
    </row>
    <row r="40" spans="2:17" ht="52.8" customHeight="1" x14ac:dyDescent="0.3">
      <c r="B40" s="23"/>
      <c r="C40" s="1">
        <v>80195</v>
      </c>
      <c r="D40" s="5" t="s">
        <v>56</v>
      </c>
      <c r="E40" s="4">
        <v>0</v>
      </c>
      <c r="F40" s="4">
        <v>0</v>
      </c>
      <c r="G40" s="33">
        <v>31400</v>
      </c>
      <c r="H40" s="33">
        <v>0</v>
      </c>
      <c r="I40" s="4">
        <v>0</v>
      </c>
      <c r="J40" s="33">
        <f t="shared" ref="J40:J58" si="11">E40+H40</f>
        <v>0</v>
      </c>
      <c r="K40" s="4">
        <v>0</v>
      </c>
      <c r="L40" s="4">
        <v>0</v>
      </c>
      <c r="M40" s="4">
        <v>0</v>
      </c>
      <c r="N40" s="57" t="s">
        <v>7</v>
      </c>
    </row>
    <row r="41" spans="2:17" x14ac:dyDescent="0.3">
      <c r="B41" s="61" t="s">
        <v>11</v>
      </c>
      <c r="C41" s="61"/>
      <c r="D41" s="61"/>
      <c r="E41" s="34">
        <f>SUM(E39:E40)</f>
        <v>89790</v>
      </c>
      <c r="F41" s="34">
        <f t="shared" ref="F41:M41" si="12">SUM(F39:F40)</f>
        <v>0</v>
      </c>
      <c r="G41" s="34">
        <f t="shared" si="12"/>
        <v>81826</v>
      </c>
      <c r="H41" s="34">
        <f t="shared" si="12"/>
        <v>2829</v>
      </c>
      <c r="I41" s="34">
        <f t="shared" si="12"/>
        <v>0</v>
      </c>
      <c r="J41" s="34">
        <f t="shared" si="12"/>
        <v>92619</v>
      </c>
      <c r="K41" s="34">
        <f t="shared" si="12"/>
        <v>92619</v>
      </c>
      <c r="L41" s="34">
        <f t="shared" si="12"/>
        <v>0</v>
      </c>
      <c r="M41" s="34">
        <f t="shared" si="12"/>
        <v>0</v>
      </c>
      <c r="N41" s="36" t="s">
        <v>7</v>
      </c>
    </row>
    <row r="42" spans="2:17" ht="39.6" customHeight="1" x14ac:dyDescent="0.3">
      <c r="B42" s="18">
        <v>851</v>
      </c>
      <c r="C42" s="19">
        <v>85195</v>
      </c>
      <c r="D42" s="5" t="s">
        <v>57</v>
      </c>
      <c r="E42" s="4">
        <v>0</v>
      </c>
      <c r="F42" s="4">
        <v>0</v>
      </c>
      <c r="G42" s="33">
        <v>10220</v>
      </c>
      <c r="H42" s="33">
        <v>10214.08</v>
      </c>
      <c r="I42" s="4">
        <v>0</v>
      </c>
      <c r="J42" s="33">
        <f>E42+H42</f>
        <v>10214.08</v>
      </c>
      <c r="K42" s="4">
        <v>10214.08</v>
      </c>
      <c r="L42" s="4">
        <v>0</v>
      </c>
      <c r="M42" s="4">
        <v>0</v>
      </c>
      <c r="N42" s="5" t="s">
        <v>94</v>
      </c>
    </row>
    <row r="43" spans="2:17" x14ac:dyDescent="0.3">
      <c r="B43" s="66" t="s">
        <v>68</v>
      </c>
      <c r="C43" s="61"/>
      <c r="D43" s="61"/>
      <c r="E43" s="34">
        <f>SUM(E42)</f>
        <v>0</v>
      </c>
      <c r="F43" s="34">
        <f t="shared" ref="F43:M43" si="13">SUM(F42)</f>
        <v>0</v>
      </c>
      <c r="G43" s="34">
        <f t="shared" si="13"/>
        <v>10220</v>
      </c>
      <c r="H43" s="34">
        <f t="shared" si="13"/>
        <v>10214.08</v>
      </c>
      <c r="I43" s="34">
        <f t="shared" si="13"/>
        <v>0</v>
      </c>
      <c r="J43" s="34">
        <f t="shared" si="13"/>
        <v>10214.08</v>
      </c>
      <c r="K43" s="34">
        <f t="shared" si="13"/>
        <v>10214.08</v>
      </c>
      <c r="L43" s="34">
        <f t="shared" si="13"/>
        <v>0</v>
      </c>
      <c r="M43" s="34">
        <f t="shared" si="13"/>
        <v>0</v>
      </c>
      <c r="N43" s="36" t="s">
        <v>7</v>
      </c>
      <c r="Q43" s="30"/>
    </row>
    <row r="44" spans="2:17" ht="145.19999999999999" customHeight="1" x14ac:dyDescent="0.3">
      <c r="B44" s="56" t="s">
        <v>82</v>
      </c>
      <c r="C44" s="57" t="s">
        <v>83</v>
      </c>
      <c r="D44" s="5" t="s">
        <v>84</v>
      </c>
      <c r="E44" s="4">
        <v>0</v>
      </c>
      <c r="F44" s="4">
        <v>0</v>
      </c>
      <c r="G44" s="33">
        <v>322429.78999999998</v>
      </c>
      <c r="H44" s="33">
        <v>312912</v>
      </c>
      <c r="I44" s="4">
        <v>0</v>
      </c>
      <c r="J44" s="33">
        <f>E44+H44</f>
        <v>312912</v>
      </c>
      <c r="K44" s="4">
        <v>0</v>
      </c>
      <c r="L44" s="4">
        <v>0</v>
      </c>
      <c r="M44" s="4">
        <v>312912</v>
      </c>
      <c r="N44" s="5" t="s">
        <v>91</v>
      </c>
    </row>
    <row r="45" spans="2:17" x14ac:dyDescent="0.3">
      <c r="B45" s="66" t="s">
        <v>95</v>
      </c>
      <c r="C45" s="61"/>
      <c r="D45" s="61"/>
      <c r="E45" s="34">
        <f>SUM(E44)</f>
        <v>0</v>
      </c>
      <c r="F45" s="34">
        <f t="shared" ref="F45:M45" si="14">SUM(F44)</f>
        <v>0</v>
      </c>
      <c r="G45" s="34">
        <f t="shared" si="14"/>
        <v>322429.78999999998</v>
      </c>
      <c r="H45" s="34">
        <f t="shared" si="14"/>
        <v>312912</v>
      </c>
      <c r="I45" s="34">
        <f t="shared" si="14"/>
        <v>0</v>
      </c>
      <c r="J45" s="34">
        <f t="shared" si="14"/>
        <v>312912</v>
      </c>
      <c r="K45" s="34">
        <f t="shared" si="14"/>
        <v>0</v>
      </c>
      <c r="L45" s="34">
        <f t="shared" si="14"/>
        <v>0</v>
      </c>
      <c r="M45" s="34">
        <f t="shared" si="14"/>
        <v>312912</v>
      </c>
      <c r="N45" s="36" t="s">
        <v>7</v>
      </c>
    </row>
    <row r="46" spans="2:17" ht="46.8" customHeight="1" x14ac:dyDescent="0.3">
      <c r="B46" s="24">
        <v>900</v>
      </c>
      <c r="C46" s="25">
        <v>90004</v>
      </c>
      <c r="D46" s="7" t="s">
        <v>58</v>
      </c>
      <c r="E46" s="4">
        <v>0</v>
      </c>
      <c r="F46" s="4">
        <v>0</v>
      </c>
      <c r="G46" s="33">
        <v>25000</v>
      </c>
      <c r="H46" s="33">
        <v>18930</v>
      </c>
      <c r="I46" s="4">
        <v>0</v>
      </c>
      <c r="J46" s="33">
        <f t="shared" si="11"/>
        <v>18930</v>
      </c>
      <c r="K46" s="4">
        <v>18930</v>
      </c>
      <c r="L46" s="4">
        <v>0</v>
      </c>
      <c r="M46" s="4">
        <v>0</v>
      </c>
      <c r="N46" s="14" t="s">
        <v>91</v>
      </c>
    </row>
    <row r="47" spans="2:17" ht="131.4" customHeight="1" x14ac:dyDescent="0.3">
      <c r="B47" s="22"/>
      <c r="C47" s="25">
        <v>90005</v>
      </c>
      <c r="D47" s="7" t="s">
        <v>85</v>
      </c>
      <c r="E47" s="4">
        <v>0</v>
      </c>
      <c r="F47" s="4">
        <v>0</v>
      </c>
      <c r="G47" s="33">
        <v>50000</v>
      </c>
      <c r="H47" s="33">
        <v>39074.400000000001</v>
      </c>
      <c r="I47" s="4">
        <v>0</v>
      </c>
      <c r="J47" s="33">
        <f t="shared" si="11"/>
        <v>39074.400000000001</v>
      </c>
      <c r="K47" s="4">
        <v>39074.400000000001</v>
      </c>
      <c r="L47" s="4">
        <v>0</v>
      </c>
      <c r="M47" s="4">
        <v>0</v>
      </c>
      <c r="N47" s="14" t="s">
        <v>91</v>
      </c>
    </row>
    <row r="48" spans="2:17" ht="57.6" customHeight="1" x14ac:dyDescent="0.3">
      <c r="B48" s="22"/>
      <c r="C48" s="25">
        <v>90015</v>
      </c>
      <c r="D48" s="7" t="s">
        <v>43</v>
      </c>
      <c r="E48" s="4">
        <v>0</v>
      </c>
      <c r="F48" s="4">
        <v>0</v>
      </c>
      <c r="G48" s="33">
        <v>60000</v>
      </c>
      <c r="H48" s="33">
        <v>55360.01</v>
      </c>
      <c r="I48" s="4">
        <v>0</v>
      </c>
      <c r="J48" s="33">
        <f t="shared" si="11"/>
        <v>55360.01</v>
      </c>
      <c r="K48" s="4">
        <v>55360.01</v>
      </c>
      <c r="L48" s="4">
        <v>0</v>
      </c>
      <c r="M48" s="4">
        <v>0</v>
      </c>
      <c r="N48" s="14" t="s">
        <v>91</v>
      </c>
    </row>
    <row r="49" spans="2:17" ht="51" customHeight="1" x14ac:dyDescent="0.3">
      <c r="B49" s="22"/>
      <c r="C49" s="25">
        <v>90015</v>
      </c>
      <c r="D49" s="7" t="s">
        <v>59</v>
      </c>
      <c r="E49" s="4">
        <v>0</v>
      </c>
      <c r="F49" s="4">
        <v>0</v>
      </c>
      <c r="G49" s="33">
        <v>15000</v>
      </c>
      <c r="H49" s="33">
        <v>4838</v>
      </c>
      <c r="I49" s="4">
        <v>0</v>
      </c>
      <c r="J49" s="33">
        <f t="shared" si="11"/>
        <v>4838</v>
      </c>
      <c r="K49" s="4">
        <v>4838</v>
      </c>
      <c r="L49" s="4">
        <v>0</v>
      </c>
      <c r="M49" s="4">
        <v>0</v>
      </c>
      <c r="N49" s="14" t="s">
        <v>92</v>
      </c>
    </row>
    <row r="50" spans="2:17" ht="89.4" customHeight="1" x14ac:dyDescent="0.3">
      <c r="B50" s="22"/>
      <c r="C50" s="25">
        <v>90015</v>
      </c>
      <c r="D50" s="7" t="s">
        <v>60</v>
      </c>
      <c r="E50" s="4">
        <v>0</v>
      </c>
      <c r="F50" s="4">
        <v>0</v>
      </c>
      <c r="G50" s="33">
        <v>2400</v>
      </c>
      <c r="H50" s="33">
        <v>2400</v>
      </c>
      <c r="I50" s="4">
        <v>0</v>
      </c>
      <c r="J50" s="33">
        <f t="shared" si="11"/>
        <v>2400</v>
      </c>
      <c r="K50" s="4">
        <v>2400</v>
      </c>
      <c r="L50" s="4">
        <v>0</v>
      </c>
      <c r="M50" s="4">
        <v>0</v>
      </c>
      <c r="N50" s="14" t="s">
        <v>92</v>
      </c>
    </row>
    <row r="51" spans="2:17" ht="51.6" customHeight="1" x14ac:dyDescent="0.3">
      <c r="B51" s="22"/>
      <c r="C51" s="25">
        <v>90015</v>
      </c>
      <c r="D51" s="7" t="s">
        <v>61</v>
      </c>
      <c r="E51" s="4">
        <v>8624.11</v>
      </c>
      <c r="F51" s="4">
        <v>0</v>
      </c>
      <c r="G51" s="33">
        <v>725</v>
      </c>
      <c r="H51" s="33">
        <v>724.01</v>
      </c>
      <c r="I51" s="4">
        <v>0</v>
      </c>
      <c r="J51" s="33">
        <f t="shared" si="11"/>
        <v>9348.1200000000008</v>
      </c>
      <c r="K51" s="4">
        <v>9348.1200000000008</v>
      </c>
      <c r="L51" s="4">
        <v>0</v>
      </c>
      <c r="M51" s="4">
        <v>0</v>
      </c>
      <c r="N51" s="14" t="s">
        <v>91</v>
      </c>
    </row>
    <row r="52" spans="2:17" ht="51.6" customHeight="1" x14ac:dyDescent="0.3">
      <c r="B52" s="22"/>
      <c r="C52" s="25">
        <v>90026</v>
      </c>
      <c r="D52" s="7" t="s">
        <v>62</v>
      </c>
      <c r="E52" s="4">
        <v>0</v>
      </c>
      <c r="F52" s="4">
        <v>0</v>
      </c>
      <c r="G52" s="33">
        <v>64981.13</v>
      </c>
      <c r="H52" s="33">
        <v>0</v>
      </c>
      <c r="I52" s="4">
        <v>0</v>
      </c>
      <c r="J52" s="33">
        <f t="shared" si="11"/>
        <v>0</v>
      </c>
      <c r="K52" s="4">
        <v>0</v>
      </c>
      <c r="L52" s="4">
        <v>0</v>
      </c>
      <c r="M52" s="4">
        <v>0</v>
      </c>
      <c r="N52" s="58" t="s">
        <v>7</v>
      </c>
    </row>
    <row r="53" spans="2:17" ht="57.6" customHeight="1" x14ac:dyDescent="0.3">
      <c r="B53" s="22"/>
      <c r="C53" s="25">
        <v>90095</v>
      </c>
      <c r="D53" s="7" t="s">
        <v>44</v>
      </c>
      <c r="E53" s="4">
        <v>31119</v>
      </c>
      <c r="F53" s="4">
        <v>0</v>
      </c>
      <c r="G53" s="33">
        <v>50000</v>
      </c>
      <c r="H53" s="33">
        <v>0</v>
      </c>
      <c r="I53" s="4">
        <v>0</v>
      </c>
      <c r="J53" s="33">
        <f t="shared" si="11"/>
        <v>31119</v>
      </c>
      <c r="K53" s="4">
        <v>31119</v>
      </c>
      <c r="L53" s="4">
        <v>0</v>
      </c>
      <c r="M53" s="4">
        <v>0</v>
      </c>
      <c r="N53" s="58" t="s">
        <v>7</v>
      </c>
    </row>
    <row r="54" spans="2:17" ht="94.2" customHeight="1" x14ac:dyDescent="0.3">
      <c r="B54" s="22"/>
      <c r="C54" s="25">
        <v>90095</v>
      </c>
      <c r="D54" s="7" t="s">
        <v>45</v>
      </c>
      <c r="E54" s="9">
        <v>45715.8</v>
      </c>
      <c r="F54" s="9">
        <v>0</v>
      </c>
      <c r="G54" s="33">
        <v>19900</v>
      </c>
      <c r="H54" s="33">
        <v>19900</v>
      </c>
      <c r="I54" s="9">
        <v>0</v>
      </c>
      <c r="J54" s="33">
        <f t="shared" si="11"/>
        <v>65615.8</v>
      </c>
      <c r="K54" s="9">
        <v>65615.8</v>
      </c>
      <c r="L54" s="9">
        <v>0</v>
      </c>
      <c r="M54" s="9">
        <v>0</v>
      </c>
      <c r="N54" s="14" t="s">
        <v>96</v>
      </c>
    </row>
    <row r="55" spans="2:17" ht="38.4" customHeight="1" x14ac:dyDescent="0.3">
      <c r="B55" s="22"/>
      <c r="C55" s="25">
        <v>90095</v>
      </c>
      <c r="D55" s="7" t="s">
        <v>63</v>
      </c>
      <c r="E55" s="9">
        <v>0</v>
      </c>
      <c r="F55" s="9">
        <v>0</v>
      </c>
      <c r="G55" s="33">
        <v>12000</v>
      </c>
      <c r="H55" s="33">
        <v>11500.98</v>
      </c>
      <c r="I55" s="9">
        <v>0</v>
      </c>
      <c r="J55" s="33">
        <f t="shared" si="11"/>
        <v>11500.98</v>
      </c>
      <c r="K55" s="9">
        <v>11500.98</v>
      </c>
      <c r="L55" s="9">
        <v>0</v>
      </c>
      <c r="M55" s="9">
        <v>0</v>
      </c>
      <c r="N55" s="14" t="s">
        <v>91</v>
      </c>
    </row>
    <row r="56" spans="2:17" ht="47.4" customHeight="1" x14ac:dyDescent="0.3">
      <c r="B56" s="23"/>
      <c r="C56" s="25">
        <v>90095</v>
      </c>
      <c r="D56" s="7" t="s">
        <v>64</v>
      </c>
      <c r="E56" s="9">
        <v>0</v>
      </c>
      <c r="F56" s="9">
        <v>0</v>
      </c>
      <c r="G56" s="33">
        <v>11800</v>
      </c>
      <c r="H56" s="33">
        <v>11092</v>
      </c>
      <c r="I56" s="9">
        <v>0</v>
      </c>
      <c r="J56" s="33">
        <f t="shared" si="11"/>
        <v>11092</v>
      </c>
      <c r="K56" s="9">
        <v>11092</v>
      </c>
      <c r="L56" s="9">
        <v>0</v>
      </c>
      <c r="M56" s="9">
        <v>0</v>
      </c>
      <c r="N56" s="14" t="s">
        <v>91</v>
      </c>
    </row>
    <row r="57" spans="2:17" x14ac:dyDescent="0.3">
      <c r="B57" s="62" t="s">
        <v>3</v>
      </c>
      <c r="C57" s="61"/>
      <c r="D57" s="61"/>
      <c r="E57" s="34">
        <f t="shared" ref="E57:M57" si="15">SUM(E46:E56)</f>
        <v>85458.91</v>
      </c>
      <c r="F57" s="34">
        <f t="shared" si="15"/>
        <v>0</v>
      </c>
      <c r="G57" s="34">
        <f>SUM(G46:G56)</f>
        <v>311806.13</v>
      </c>
      <c r="H57" s="34">
        <f t="shared" si="15"/>
        <v>163819.4</v>
      </c>
      <c r="I57" s="34">
        <f t="shared" si="15"/>
        <v>0</v>
      </c>
      <c r="J57" s="34">
        <f t="shared" si="15"/>
        <v>249278.31000000003</v>
      </c>
      <c r="K57" s="34">
        <f t="shared" si="15"/>
        <v>249278.31000000003</v>
      </c>
      <c r="L57" s="34">
        <f t="shared" si="15"/>
        <v>0</v>
      </c>
      <c r="M57" s="34">
        <f t="shared" si="15"/>
        <v>0</v>
      </c>
      <c r="N57" s="51" t="s">
        <v>7</v>
      </c>
    </row>
    <row r="58" spans="2:17" ht="75.599999999999994" customHeight="1" x14ac:dyDescent="0.3">
      <c r="B58" s="19">
        <v>921</v>
      </c>
      <c r="C58" s="6">
        <v>92109</v>
      </c>
      <c r="D58" s="7" t="s">
        <v>65</v>
      </c>
      <c r="E58" s="4">
        <v>0</v>
      </c>
      <c r="F58" s="4">
        <v>0</v>
      </c>
      <c r="G58" s="33">
        <v>40000</v>
      </c>
      <c r="H58" s="33">
        <v>30750</v>
      </c>
      <c r="I58" s="4">
        <v>0</v>
      </c>
      <c r="J58" s="33">
        <f t="shared" si="11"/>
        <v>30750</v>
      </c>
      <c r="K58" s="4">
        <v>30750</v>
      </c>
      <c r="L58" s="4">
        <v>0</v>
      </c>
      <c r="M58" s="4">
        <v>0</v>
      </c>
      <c r="N58" s="11" t="s">
        <v>92</v>
      </c>
    </row>
    <row r="59" spans="2:17" x14ac:dyDescent="0.3">
      <c r="B59" s="66" t="s">
        <v>4</v>
      </c>
      <c r="C59" s="61"/>
      <c r="D59" s="61"/>
      <c r="E59" s="34">
        <f>SUM(E58)</f>
        <v>0</v>
      </c>
      <c r="F59" s="34">
        <f t="shared" ref="F59:M59" si="16">SUM(F58)</f>
        <v>0</v>
      </c>
      <c r="G59" s="34">
        <f t="shared" si="16"/>
        <v>40000</v>
      </c>
      <c r="H59" s="34">
        <f t="shared" si="16"/>
        <v>30750</v>
      </c>
      <c r="I59" s="34">
        <f t="shared" si="16"/>
        <v>0</v>
      </c>
      <c r="J59" s="34">
        <f t="shared" si="16"/>
        <v>30750</v>
      </c>
      <c r="K59" s="34">
        <f t="shared" si="16"/>
        <v>30750</v>
      </c>
      <c r="L59" s="34">
        <f t="shared" si="16"/>
        <v>0</v>
      </c>
      <c r="M59" s="34">
        <f t="shared" si="16"/>
        <v>0</v>
      </c>
      <c r="N59" s="51" t="s">
        <v>7</v>
      </c>
    </row>
    <row r="60" spans="2:17" ht="156" customHeight="1" x14ac:dyDescent="0.3">
      <c r="B60" s="18">
        <v>926</v>
      </c>
      <c r="C60" s="27">
        <v>92601</v>
      </c>
      <c r="D60" s="5" t="s">
        <v>66</v>
      </c>
      <c r="E60" s="4">
        <v>0</v>
      </c>
      <c r="F60" s="4">
        <v>0</v>
      </c>
      <c r="G60" s="33">
        <v>15000</v>
      </c>
      <c r="H60" s="33">
        <v>14514</v>
      </c>
      <c r="I60" s="4">
        <v>0</v>
      </c>
      <c r="J60" s="33">
        <f t="shared" ref="J60:J61" si="17">E60+H60</f>
        <v>14514</v>
      </c>
      <c r="K60" s="4">
        <v>14514</v>
      </c>
      <c r="L60" s="4">
        <v>0</v>
      </c>
      <c r="M60" s="4">
        <v>0</v>
      </c>
      <c r="N60" s="11" t="s">
        <v>92</v>
      </c>
    </row>
    <row r="61" spans="2:17" ht="69" customHeight="1" x14ac:dyDescent="0.3">
      <c r="B61" s="52"/>
      <c r="C61" s="27">
        <v>92601</v>
      </c>
      <c r="D61" s="5" t="s">
        <v>86</v>
      </c>
      <c r="E61" s="4"/>
      <c r="F61" s="4"/>
      <c r="G61" s="33">
        <v>19841.13</v>
      </c>
      <c r="H61" s="33">
        <v>16627</v>
      </c>
      <c r="I61" s="4">
        <v>0</v>
      </c>
      <c r="J61" s="33">
        <f t="shared" si="17"/>
        <v>16627</v>
      </c>
      <c r="K61" s="4">
        <v>16627</v>
      </c>
      <c r="L61" s="4">
        <v>0</v>
      </c>
      <c r="M61" s="4">
        <v>0</v>
      </c>
      <c r="N61" s="11" t="s">
        <v>91</v>
      </c>
      <c r="O61" s="30"/>
    </row>
    <row r="62" spans="2:17" ht="46.8" customHeight="1" x14ac:dyDescent="0.3">
      <c r="B62" s="23"/>
      <c r="C62" s="27">
        <v>92601</v>
      </c>
      <c r="D62" s="5" t="s">
        <v>67</v>
      </c>
      <c r="E62" s="4">
        <v>0</v>
      </c>
      <c r="F62" s="4">
        <v>0</v>
      </c>
      <c r="G62" s="33">
        <v>25575</v>
      </c>
      <c r="H62" s="33">
        <v>22334.34</v>
      </c>
      <c r="I62" s="4">
        <v>0</v>
      </c>
      <c r="J62" s="33">
        <f>E62+H62</f>
        <v>22334.34</v>
      </c>
      <c r="K62" s="4">
        <v>22334.34</v>
      </c>
      <c r="L62" s="4">
        <v>0</v>
      </c>
      <c r="M62" s="4">
        <v>0</v>
      </c>
      <c r="N62" s="11" t="s">
        <v>91</v>
      </c>
    </row>
    <row r="63" spans="2:17" x14ac:dyDescent="0.3">
      <c r="B63" s="62" t="s">
        <v>16</v>
      </c>
      <c r="C63" s="61"/>
      <c r="D63" s="61"/>
      <c r="E63" s="34">
        <f>SUM(E60:E62)</f>
        <v>0</v>
      </c>
      <c r="F63" s="34">
        <f t="shared" ref="F63:M63" si="18">SUM(F60:F62)</f>
        <v>0</v>
      </c>
      <c r="G63" s="34">
        <f t="shared" si="18"/>
        <v>60416.130000000005</v>
      </c>
      <c r="H63" s="34">
        <f t="shared" si="18"/>
        <v>53475.34</v>
      </c>
      <c r="I63" s="34">
        <f t="shared" si="18"/>
        <v>0</v>
      </c>
      <c r="J63" s="34">
        <f t="shared" si="18"/>
        <v>53475.34</v>
      </c>
      <c r="K63" s="34">
        <f t="shared" si="18"/>
        <v>53475.34</v>
      </c>
      <c r="L63" s="34">
        <f t="shared" si="18"/>
        <v>0</v>
      </c>
      <c r="M63" s="34">
        <f t="shared" si="18"/>
        <v>0</v>
      </c>
      <c r="N63" s="51" t="s">
        <v>7</v>
      </c>
      <c r="Q63" s="13"/>
    </row>
    <row r="64" spans="2:17" x14ac:dyDescent="0.3">
      <c r="B64" s="61" t="s">
        <v>17</v>
      </c>
      <c r="C64" s="61"/>
      <c r="D64" s="61"/>
      <c r="E64" s="34">
        <f t="shared" ref="E64:F64" si="19">E13+E20+E22+E31+E35+E38+E41++E43+E45+E57+E59+E63</f>
        <v>5057302.5699999994</v>
      </c>
      <c r="F64" s="34">
        <f t="shared" si="19"/>
        <v>217851.77</v>
      </c>
      <c r="G64" s="34">
        <f>G13+G20+G22+G31+G35+G38+G41++G43+G45+G57+G59+G63</f>
        <v>13121009.310000001</v>
      </c>
      <c r="H64" s="34">
        <f t="shared" ref="H64:M64" si="20">H13+H20+H22+H31+H35+H38+H41++H43+H45+H57+H59+H63</f>
        <v>12470098.690000001</v>
      </c>
      <c r="I64" s="34">
        <f t="shared" si="20"/>
        <v>66000</v>
      </c>
      <c r="J64" s="34">
        <f t="shared" si="20"/>
        <v>17527401.259999994</v>
      </c>
      <c r="K64" s="34">
        <f t="shared" si="20"/>
        <v>8227293.9799999995</v>
      </c>
      <c r="L64" s="34">
        <f t="shared" si="20"/>
        <v>8210206.870000001</v>
      </c>
      <c r="M64" s="34">
        <f t="shared" si="20"/>
        <v>1089900.4100000001</v>
      </c>
      <c r="N64" s="51" t="s">
        <v>7</v>
      </c>
      <c r="Q64" s="13"/>
    </row>
    <row r="65" spans="2:17" x14ac:dyDescent="0.3">
      <c r="B65" s="61" t="s">
        <v>5</v>
      </c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Q65" s="13"/>
    </row>
    <row r="66" spans="2:17" ht="39.6" x14ac:dyDescent="0.3">
      <c r="B66" s="2" t="s">
        <v>24</v>
      </c>
      <c r="C66" s="2" t="s">
        <v>25</v>
      </c>
      <c r="D66" s="5" t="s">
        <v>32</v>
      </c>
      <c r="E66" s="4">
        <v>0</v>
      </c>
      <c r="F66" s="4">
        <v>0</v>
      </c>
      <c r="G66" s="33">
        <v>794500</v>
      </c>
      <c r="H66" s="33">
        <v>794500</v>
      </c>
      <c r="I66" s="4">
        <v>0</v>
      </c>
      <c r="J66" s="4">
        <f>E66+H66</f>
        <v>794500</v>
      </c>
      <c r="K66" s="4">
        <v>794500</v>
      </c>
      <c r="L66" s="4">
        <v>0</v>
      </c>
      <c r="M66" s="4">
        <v>0</v>
      </c>
      <c r="N66" s="10" t="s">
        <v>7</v>
      </c>
    </row>
    <row r="67" spans="2:17" ht="60.6" customHeight="1" x14ac:dyDescent="0.3">
      <c r="B67" s="1">
        <v>400</v>
      </c>
      <c r="C67" s="1">
        <v>40095</v>
      </c>
      <c r="D67" s="3" t="s">
        <v>6</v>
      </c>
      <c r="E67" s="4">
        <v>0</v>
      </c>
      <c r="F67" s="4">
        <v>0</v>
      </c>
      <c r="G67" s="33">
        <v>40000</v>
      </c>
      <c r="H67" s="33">
        <v>29998.19</v>
      </c>
      <c r="I67" s="4">
        <v>0</v>
      </c>
      <c r="J67" s="4">
        <f t="shared" ref="J67:J75" si="21">E67+H67</f>
        <v>29998.19</v>
      </c>
      <c r="K67" s="4">
        <v>29998.19</v>
      </c>
      <c r="L67" s="4">
        <v>0</v>
      </c>
      <c r="M67" s="4">
        <v>0</v>
      </c>
      <c r="N67" s="10" t="s">
        <v>7</v>
      </c>
    </row>
    <row r="68" spans="2:17" ht="105" customHeight="1" x14ac:dyDescent="0.3">
      <c r="B68" s="16">
        <v>600</v>
      </c>
      <c r="C68" s="16">
        <v>60013</v>
      </c>
      <c r="D68" s="3" t="s">
        <v>69</v>
      </c>
      <c r="E68" s="4">
        <v>0</v>
      </c>
      <c r="F68" s="4">
        <v>0</v>
      </c>
      <c r="G68" s="33">
        <v>281014</v>
      </c>
      <c r="H68" s="33">
        <v>281013.42</v>
      </c>
      <c r="I68" s="4">
        <v>0</v>
      </c>
      <c r="J68" s="4">
        <f t="shared" si="21"/>
        <v>281013.42</v>
      </c>
      <c r="K68" s="4">
        <v>281013.42</v>
      </c>
      <c r="L68" s="4">
        <v>0</v>
      </c>
      <c r="M68" s="4">
        <v>0</v>
      </c>
      <c r="N68" s="10" t="s">
        <v>7</v>
      </c>
    </row>
    <row r="69" spans="2:17" ht="66" customHeight="1" x14ac:dyDescent="0.3">
      <c r="B69" s="1">
        <v>600</v>
      </c>
      <c r="C69" s="1">
        <v>60014</v>
      </c>
      <c r="D69" s="3" t="s">
        <v>70</v>
      </c>
      <c r="E69" s="4">
        <v>0</v>
      </c>
      <c r="F69" s="4">
        <v>0</v>
      </c>
      <c r="G69" s="33">
        <v>153672</v>
      </c>
      <c r="H69" s="33">
        <v>153670.63</v>
      </c>
      <c r="I69" s="4">
        <v>0</v>
      </c>
      <c r="J69" s="4">
        <f t="shared" si="21"/>
        <v>153670.63</v>
      </c>
      <c r="K69" s="4">
        <v>153670.63</v>
      </c>
      <c r="L69" s="4">
        <v>0</v>
      </c>
      <c r="M69" s="4">
        <v>0</v>
      </c>
      <c r="N69" s="10" t="s">
        <v>7</v>
      </c>
    </row>
    <row r="70" spans="2:17" ht="66" customHeight="1" x14ac:dyDescent="0.3">
      <c r="B70" s="19">
        <v>600</v>
      </c>
      <c r="C70" s="19">
        <v>60014</v>
      </c>
      <c r="D70" s="3" t="s">
        <v>97</v>
      </c>
      <c r="E70" s="4">
        <v>0</v>
      </c>
      <c r="F70" s="4">
        <v>0</v>
      </c>
      <c r="G70" s="33">
        <v>46328</v>
      </c>
      <c r="H70" s="33">
        <v>27468.5</v>
      </c>
      <c r="I70" s="4">
        <v>0</v>
      </c>
      <c r="J70" s="4">
        <f t="shared" si="21"/>
        <v>27468.5</v>
      </c>
      <c r="K70" s="4">
        <v>27468.5</v>
      </c>
      <c r="L70" s="4">
        <v>0</v>
      </c>
      <c r="M70" s="4">
        <v>0</v>
      </c>
      <c r="N70" s="10" t="s">
        <v>7</v>
      </c>
    </row>
    <row r="71" spans="2:17" ht="66" customHeight="1" x14ac:dyDescent="0.3">
      <c r="B71" s="19">
        <v>754</v>
      </c>
      <c r="C71" s="19">
        <v>75405</v>
      </c>
      <c r="D71" s="3" t="s">
        <v>74</v>
      </c>
      <c r="E71" s="4">
        <v>0</v>
      </c>
      <c r="F71" s="4">
        <v>0</v>
      </c>
      <c r="G71" s="33">
        <v>50000</v>
      </c>
      <c r="H71" s="33">
        <v>50000</v>
      </c>
      <c r="I71" s="4">
        <v>0</v>
      </c>
      <c r="J71" s="4">
        <f t="shared" si="21"/>
        <v>50000</v>
      </c>
      <c r="K71" s="4">
        <v>50000</v>
      </c>
      <c r="L71" s="4">
        <v>0</v>
      </c>
      <c r="M71" s="4">
        <v>0</v>
      </c>
      <c r="N71" s="10" t="s">
        <v>7</v>
      </c>
    </row>
    <row r="72" spans="2:17" ht="51" customHeight="1" x14ac:dyDescent="0.3">
      <c r="B72" s="19"/>
      <c r="C72" s="19">
        <v>90001</v>
      </c>
      <c r="D72" s="3" t="s">
        <v>32</v>
      </c>
      <c r="E72" s="4">
        <v>0</v>
      </c>
      <c r="F72" s="4">
        <v>0</v>
      </c>
      <c r="G72" s="33">
        <v>230500</v>
      </c>
      <c r="H72" s="33">
        <v>230500</v>
      </c>
      <c r="I72" s="4">
        <v>0</v>
      </c>
      <c r="J72" s="4">
        <f t="shared" si="21"/>
        <v>230500</v>
      </c>
      <c r="K72" s="4">
        <v>230500</v>
      </c>
      <c r="L72" s="4">
        <v>0</v>
      </c>
      <c r="M72" s="4">
        <v>0</v>
      </c>
      <c r="N72" s="10" t="s">
        <v>7</v>
      </c>
    </row>
    <row r="73" spans="2:17" ht="84.6" customHeight="1" x14ac:dyDescent="0.3">
      <c r="B73" s="6">
        <v>900</v>
      </c>
      <c r="C73" s="6">
        <v>90001</v>
      </c>
      <c r="D73" s="7" t="s">
        <v>33</v>
      </c>
      <c r="E73" s="4">
        <v>0</v>
      </c>
      <c r="F73" s="4">
        <v>0</v>
      </c>
      <c r="G73" s="33">
        <v>116000</v>
      </c>
      <c r="H73" s="33">
        <v>110799.74</v>
      </c>
      <c r="I73" s="4">
        <v>0</v>
      </c>
      <c r="J73" s="4">
        <f t="shared" si="21"/>
        <v>110799.74</v>
      </c>
      <c r="K73" s="9">
        <v>110799.74</v>
      </c>
      <c r="L73" s="4">
        <v>0</v>
      </c>
      <c r="M73" s="4">
        <v>0</v>
      </c>
      <c r="N73" s="10" t="s">
        <v>7</v>
      </c>
    </row>
    <row r="74" spans="2:17" ht="105.6" customHeight="1" x14ac:dyDescent="0.3">
      <c r="B74" s="6">
        <v>900</v>
      </c>
      <c r="C74" s="6">
        <v>90005</v>
      </c>
      <c r="D74" s="7" t="s">
        <v>34</v>
      </c>
      <c r="E74" s="4">
        <v>0</v>
      </c>
      <c r="F74" s="4">
        <v>0</v>
      </c>
      <c r="G74" s="33">
        <v>39900</v>
      </c>
      <c r="H74" s="33">
        <v>35999.43</v>
      </c>
      <c r="I74" s="4">
        <v>0</v>
      </c>
      <c r="J74" s="4">
        <f t="shared" si="21"/>
        <v>35999.43</v>
      </c>
      <c r="K74" s="9">
        <v>35999.43</v>
      </c>
      <c r="L74" s="4">
        <v>0</v>
      </c>
      <c r="M74" s="4">
        <v>0</v>
      </c>
      <c r="N74" s="10" t="s">
        <v>7</v>
      </c>
    </row>
    <row r="75" spans="2:17" ht="79.8" customHeight="1" x14ac:dyDescent="0.3">
      <c r="B75" s="6">
        <v>900</v>
      </c>
      <c r="C75" s="6">
        <v>90026</v>
      </c>
      <c r="D75" s="7" t="s">
        <v>71</v>
      </c>
      <c r="E75" s="4">
        <v>0</v>
      </c>
      <c r="F75" s="4">
        <v>0</v>
      </c>
      <c r="G75" s="33">
        <v>11000</v>
      </c>
      <c r="H75" s="33">
        <v>4952</v>
      </c>
      <c r="I75" s="4">
        <v>0</v>
      </c>
      <c r="J75" s="4">
        <f t="shared" si="21"/>
        <v>4952</v>
      </c>
      <c r="K75" s="9">
        <v>4952</v>
      </c>
      <c r="L75" s="4">
        <v>0</v>
      </c>
      <c r="M75" s="4">
        <v>0</v>
      </c>
      <c r="N75" s="10" t="s">
        <v>7</v>
      </c>
    </row>
    <row r="76" spans="2:17" x14ac:dyDescent="0.3">
      <c r="B76" s="71" t="s">
        <v>15</v>
      </c>
      <c r="C76" s="71"/>
      <c r="D76" s="71"/>
      <c r="E76" s="34">
        <f t="shared" ref="E76:M76" si="22">SUM(E66:E75)</f>
        <v>0</v>
      </c>
      <c r="F76" s="34">
        <f t="shared" si="22"/>
        <v>0</v>
      </c>
      <c r="G76" s="34">
        <f t="shared" si="22"/>
        <v>1762914</v>
      </c>
      <c r="H76" s="34">
        <f t="shared" si="22"/>
        <v>1718901.9099999997</v>
      </c>
      <c r="I76" s="34">
        <f t="shared" si="22"/>
        <v>0</v>
      </c>
      <c r="J76" s="34">
        <f t="shared" si="22"/>
        <v>1718901.9099999997</v>
      </c>
      <c r="K76" s="34">
        <f t="shared" si="22"/>
        <v>1718901.9099999997</v>
      </c>
      <c r="L76" s="34">
        <f t="shared" si="22"/>
        <v>0</v>
      </c>
      <c r="M76" s="34">
        <f t="shared" si="22"/>
        <v>0</v>
      </c>
      <c r="N76" s="51" t="s">
        <v>7</v>
      </c>
    </row>
    <row r="77" spans="2:17" x14ac:dyDescent="0.3">
      <c r="B77" s="72" t="s">
        <v>8</v>
      </c>
      <c r="C77" s="72"/>
      <c r="D77" s="72"/>
      <c r="E77" s="34">
        <f t="shared" ref="E77:M77" si="23">E64+E76</f>
        <v>5057302.5699999994</v>
      </c>
      <c r="F77" s="34">
        <f t="shared" si="23"/>
        <v>217851.77</v>
      </c>
      <c r="G77" s="34">
        <f t="shared" si="23"/>
        <v>14883923.310000001</v>
      </c>
      <c r="H77" s="34">
        <f t="shared" si="23"/>
        <v>14189000.600000001</v>
      </c>
      <c r="I77" s="34">
        <f t="shared" si="23"/>
        <v>66000</v>
      </c>
      <c r="J77" s="34">
        <f t="shared" si="23"/>
        <v>19246303.169999994</v>
      </c>
      <c r="K77" s="34">
        <f t="shared" si="23"/>
        <v>9946195.8899999987</v>
      </c>
      <c r="L77" s="34">
        <f t="shared" si="23"/>
        <v>8210206.870000001</v>
      </c>
      <c r="M77" s="34">
        <f t="shared" si="23"/>
        <v>1089900.4100000001</v>
      </c>
      <c r="N77" s="51" t="s">
        <v>7</v>
      </c>
    </row>
    <row r="78" spans="2:17" x14ac:dyDescent="0.3"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</row>
    <row r="79" spans="2:17" x14ac:dyDescent="0.3">
      <c r="B79" s="68" t="s">
        <v>98</v>
      </c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</row>
    <row r="80" spans="2:17" x14ac:dyDescent="0.3">
      <c r="B80" s="12"/>
      <c r="C80" s="12"/>
      <c r="D80" s="12"/>
      <c r="E80" s="12"/>
      <c r="F80" s="12"/>
      <c r="G80" s="12"/>
      <c r="H80" s="12"/>
      <c r="I80" s="12"/>
      <c r="J80" s="17"/>
      <c r="K80" s="17"/>
      <c r="L80" s="17"/>
      <c r="M80" s="12"/>
      <c r="N80" s="12"/>
    </row>
    <row r="81" spans="7:12" x14ac:dyDescent="0.3">
      <c r="G81" s="13"/>
      <c r="H81" s="13"/>
      <c r="I81" s="13"/>
      <c r="J81" s="13"/>
      <c r="K81" s="13"/>
      <c r="L81" s="13"/>
    </row>
    <row r="82" spans="7:12" x14ac:dyDescent="0.3">
      <c r="K82" s="13"/>
    </row>
    <row r="83" spans="7:12" x14ac:dyDescent="0.3">
      <c r="G83" s="13"/>
      <c r="H83" s="13"/>
    </row>
    <row r="84" spans="7:12" x14ac:dyDescent="0.3">
      <c r="G84" s="13"/>
    </row>
    <row r="85" spans="7:12" x14ac:dyDescent="0.3">
      <c r="G85" s="13"/>
    </row>
    <row r="86" spans="7:12" x14ac:dyDescent="0.3">
      <c r="G86" s="13"/>
    </row>
    <row r="87" spans="7:12" x14ac:dyDescent="0.3">
      <c r="G87" s="13"/>
    </row>
    <row r="88" spans="7:12" x14ac:dyDescent="0.3">
      <c r="G88" s="13"/>
    </row>
    <row r="89" spans="7:12" x14ac:dyDescent="0.3">
      <c r="G89" s="13"/>
    </row>
    <row r="90" spans="7:12" x14ac:dyDescent="0.3">
      <c r="G90" s="13"/>
    </row>
    <row r="91" spans="7:12" x14ac:dyDescent="0.3">
      <c r="G91" s="13"/>
    </row>
  </sheetData>
  <mergeCells count="20">
    <mergeCell ref="L2:N2"/>
    <mergeCell ref="B79:N79"/>
    <mergeCell ref="C4:L5"/>
    <mergeCell ref="B9:N9"/>
    <mergeCell ref="B13:D13"/>
    <mergeCell ref="B20:D20"/>
    <mergeCell ref="B31:D31"/>
    <mergeCell ref="B38:D38"/>
    <mergeCell ref="B41:D41"/>
    <mergeCell ref="B76:D76"/>
    <mergeCell ref="B77:D77"/>
    <mergeCell ref="B57:D57"/>
    <mergeCell ref="B59:D59"/>
    <mergeCell ref="B64:D64"/>
    <mergeCell ref="B65:N65"/>
    <mergeCell ref="B63:D63"/>
    <mergeCell ref="B22:D22"/>
    <mergeCell ref="B43:D43"/>
    <mergeCell ref="B35:D35"/>
    <mergeCell ref="B45:D45"/>
  </mergeCells>
  <pageMargins left="1" right="1" top="1" bottom="1" header="0.5" footer="0.5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2020-03-25T07:07:42Z</dcterms:modified>
</cp:coreProperties>
</file>