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598B1785-63BA-4454-8F07-F46EDF0EE95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Titles" localSheetId="0">Arkusz1!$7:$8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2" i="1" l="1"/>
  <c r="J45" i="1"/>
  <c r="J30" i="1" l="1"/>
  <c r="J31" i="1"/>
  <c r="J26" i="1"/>
  <c r="J27" i="1"/>
  <c r="J28" i="1"/>
  <c r="J24" i="1"/>
  <c r="J25" i="1"/>
  <c r="J65" i="1" l="1"/>
  <c r="F55" i="1"/>
  <c r="G55" i="1"/>
  <c r="H55" i="1"/>
  <c r="I55" i="1"/>
  <c r="K55" i="1"/>
  <c r="L55" i="1"/>
  <c r="M55" i="1"/>
  <c r="E55" i="1"/>
  <c r="F52" i="1"/>
  <c r="G52" i="1"/>
  <c r="H52" i="1"/>
  <c r="I52" i="1"/>
  <c r="K52" i="1"/>
  <c r="L52" i="1"/>
  <c r="M52" i="1"/>
  <c r="E52" i="1"/>
  <c r="E50" i="1"/>
  <c r="F50" i="1"/>
  <c r="H50" i="1"/>
  <c r="I50" i="1"/>
  <c r="K50" i="1"/>
  <c r="L50" i="1"/>
  <c r="M50" i="1"/>
  <c r="G50" i="1"/>
  <c r="F39" i="1"/>
  <c r="G39" i="1"/>
  <c r="H39" i="1"/>
  <c r="I39" i="1"/>
  <c r="K39" i="1"/>
  <c r="L39" i="1"/>
  <c r="M39" i="1"/>
  <c r="E39" i="1"/>
  <c r="F37" i="1"/>
  <c r="G37" i="1"/>
  <c r="H37" i="1"/>
  <c r="I37" i="1"/>
  <c r="K37" i="1"/>
  <c r="L37" i="1"/>
  <c r="M37" i="1"/>
  <c r="E37" i="1"/>
  <c r="F34" i="1"/>
  <c r="G34" i="1"/>
  <c r="H34" i="1"/>
  <c r="I34" i="1"/>
  <c r="K34" i="1"/>
  <c r="L34" i="1"/>
  <c r="M34" i="1"/>
  <c r="E34" i="1"/>
  <c r="F32" i="1"/>
  <c r="G32" i="1"/>
  <c r="H32" i="1"/>
  <c r="I32" i="1"/>
  <c r="K32" i="1"/>
  <c r="L32" i="1"/>
  <c r="M32" i="1"/>
  <c r="E32" i="1"/>
  <c r="E29" i="1"/>
  <c r="F29" i="1"/>
  <c r="H29" i="1"/>
  <c r="I29" i="1"/>
  <c r="K29" i="1"/>
  <c r="L29" i="1"/>
  <c r="M29" i="1"/>
  <c r="G29" i="1"/>
  <c r="F23" i="1"/>
  <c r="G23" i="1"/>
  <c r="H23" i="1"/>
  <c r="I23" i="1"/>
  <c r="K23" i="1"/>
  <c r="L23" i="1"/>
  <c r="M23" i="1"/>
  <c r="E23" i="1"/>
  <c r="E21" i="1"/>
  <c r="F21" i="1"/>
  <c r="H21" i="1"/>
  <c r="I21" i="1"/>
  <c r="K21" i="1"/>
  <c r="L21" i="1"/>
  <c r="M21" i="1"/>
  <c r="G21" i="1"/>
  <c r="E14" i="1"/>
  <c r="F14" i="1"/>
  <c r="H14" i="1"/>
  <c r="I14" i="1"/>
  <c r="K14" i="1"/>
  <c r="L14" i="1"/>
  <c r="M14" i="1"/>
  <c r="G14" i="1"/>
  <c r="J44" i="1"/>
  <c r="J43" i="1"/>
  <c r="J42" i="1"/>
  <c r="J38" i="1"/>
  <c r="J39" i="1" s="1"/>
  <c r="J22" i="1"/>
  <c r="J23" i="1" s="1"/>
  <c r="M56" i="1" l="1"/>
  <c r="L56" i="1"/>
  <c r="K56" i="1"/>
  <c r="I56" i="1"/>
  <c r="H56" i="1"/>
  <c r="E56" i="1"/>
  <c r="F56" i="1"/>
  <c r="G56" i="1"/>
  <c r="J54" i="1"/>
  <c r="J15" i="1" l="1"/>
  <c r="J16" i="1"/>
  <c r="J17" i="1"/>
  <c r="J19" i="1"/>
  <c r="J20" i="1"/>
  <c r="J64" i="1" l="1"/>
  <c r="J63" i="1"/>
  <c r="J60" i="1"/>
  <c r="J53" i="1" l="1"/>
  <c r="J55" i="1" s="1"/>
  <c r="J48" i="1"/>
  <c r="J29" i="1" l="1"/>
  <c r="J18" i="1" l="1"/>
  <c r="J21" i="1" s="1"/>
  <c r="J11" i="1"/>
  <c r="J12" i="1"/>
  <c r="J32" i="1"/>
  <c r="F66" i="1" l="1"/>
  <c r="G66" i="1"/>
  <c r="H66" i="1"/>
  <c r="I66" i="1"/>
  <c r="K66" i="1"/>
  <c r="L66" i="1"/>
  <c r="M66" i="1"/>
  <c r="E66" i="1"/>
  <c r="J59" i="1"/>
  <c r="J61" i="1"/>
  <c r="J58" i="1"/>
  <c r="J36" i="1"/>
  <c r="J40" i="1"/>
  <c r="J41" i="1"/>
  <c r="J46" i="1"/>
  <c r="J47" i="1"/>
  <c r="J49" i="1"/>
  <c r="J51" i="1"/>
  <c r="J52" i="1" s="1"/>
  <c r="J35" i="1"/>
  <c r="J33" i="1"/>
  <c r="J34" i="1" s="1"/>
  <c r="J13" i="1"/>
  <c r="J10" i="1"/>
  <c r="J37" i="1" l="1"/>
  <c r="J50" i="1"/>
  <c r="J14" i="1"/>
  <c r="J66" i="1"/>
  <c r="F67" i="1"/>
  <c r="L67" i="1"/>
  <c r="E67" i="1"/>
  <c r="M67" i="1"/>
  <c r="H67" i="1"/>
  <c r="G67" i="1"/>
  <c r="K67" i="1"/>
  <c r="I67" i="1"/>
  <c r="J56" i="1" l="1"/>
  <c r="J67" i="1" s="1"/>
</calcChain>
</file>

<file path=xl/sharedStrings.xml><?xml version="1.0" encoding="utf-8"?>
<sst xmlns="http://schemas.openxmlformats.org/spreadsheetml/2006/main" count="139" uniqueCount="93">
  <si>
    <t>RAZEM DZ. 010</t>
  </si>
  <si>
    <t>X</t>
  </si>
  <si>
    <t>RAZEM DZ. 600</t>
  </si>
  <si>
    <t>RAZEM DZ. 700</t>
  </si>
  <si>
    <t>RAZEM DZ. 900</t>
  </si>
  <si>
    <t>RAZEM DZ. 921</t>
  </si>
  <si>
    <t>II. POZOSTAŁE WYDATKI MAJĄTKOWE</t>
  </si>
  <si>
    <t>Dotacja- dofinansowanie zadań proekologicznych realizowanych w ramach ochrony środowiska</t>
  </si>
  <si>
    <t>x</t>
  </si>
  <si>
    <t>OGÓŁEM:</t>
  </si>
  <si>
    <t>01095</t>
  </si>
  <si>
    <t>RAZEM DZ. 754</t>
  </si>
  <si>
    <t>RAZEM DZ. 801</t>
  </si>
  <si>
    <t>Dział</t>
  </si>
  <si>
    <t>Rozdział</t>
  </si>
  <si>
    <t>Nazwa zadania</t>
  </si>
  <si>
    <t>Razem pozostałe wydatki majątkowe</t>
  </si>
  <si>
    <t>Razem DZ. 926</t>
  </si>
  <si>
    <t>Razem wydatki inwestycyjne</t>
  </si>
  <si>
    <t xml:space="preserve">I. WYDATKÓW INWESTYCYJNYCH </t>
  </si>
  <si>
    <t>Poniesione wydatki ogółem (4+7)</t>
  </si>
  <si>
    <t>Środki z budżetu gminy</t>
  </si>
  <si>
    <t>Środki UE</t>
  </si>
  <si>
    <t>Środki pochodzące z innych źródeł</t>
  </si>
  <si>
    <t>Uwagi</t>
  </si>
  <si>
    <t>010</t>
  </si>
  <si>
    <t>01010</t>
  </si>
  <si>
    <t>Zagospodarowanie terenu na miejsce spotkań letnich w msc. Ramty</t>
  </si>
  <si>
    <t>Rozwój przestrzeni publicznej poprzez przywrócenie funkcji integracyjnych i rekreacyjnych Parku Miejskiego i jego otoczenia wraz z poprawą funkcjonalności komunikacyjnej w obrębie parku. Zadanie  realizowane w ramach Regionalnego Programu Operacyjnego Województwa Warmińsko-Mazurskiego na lata 2014-2020, oś priorytetowa 8. Obszary wymagające rewitalizacji; działanie 8.1 Rewitalizacja obszarów miejskich</t>
  </si>
  <si>
    <t>RAZEM DZ. 750</t>
  </si>
  <si>
    <t>Wdrożenie e-usług w Gminie Reszel w ramach Regionalnego Programu Operacyjnego Województwa Warmińsko-Mazurskiego, Działanie 3.1 Cyfrowa dostępność informacji sektora publicznego oraz wysoka jakość e-usług publicznych</t>
  </si>
  <si>
    <t>Budowa kanalizacji w msc. Klewno - opracowanie dokumentacji</t>
  </si>
  <si>
    <t>Przebudowa drogi gminnej wewnętrznej ul. Krasickiego w Reszlu</t>
  </si>
  <si>
    <t>Wniesienie udziałów do spółki prawa handlowego WPK w Reszlu</t>
  </si>
  <si>
    <t>Dofinansowanie zadań proekologicznych realizowanych w ramach ochrony śr odowiska (oczyszczalnie przydomowe)</t>
  </si>
  <si>
    <t>Dofinansowanie zadań proekologicznych realizowanych w ramach ochrony środowiska (zmiana ogrzewania węglowego na proekologiczne)</t>
  </si>
  <si>
    <t>Załącznik Nr 6</t>
  </si>
  <si>
    <t>INFORMACJA O WYDATKACH MAJĄTKOWYCH GMINY RESZEL ZA PIERWSZE PÓŁROCZE  2019 ROKU</t>
  </si>
  <si>
    <t>Poniesione wydatki do 31.12.2018 r.</t>
  </si>
  <si>
    <t>w tym poniesione wydatki niewygasające na 31.12. 2018 r.</t>
  </si>
  <si>
    <t>Planowane wydatki na  2019 rok</t>
  </si>
  <si>
    <t>Poniesione wydatki na 30.06.2019 r.</t>
  </si>
  <si>
    <t>w tym wydatki, które nie wygasły z upływem 2019 r.</t>
  </si>
  <si>
    <t>Rozbudowa zewnętrznej sieci wodociągowej do msc. Grodzki Młyn - wykonanie dokumentacji projektowej</t>
  </si>
  <si>
    <t>Zagospodarowanie terenu na miejsce spotkań letnich w msc. Robawy - budowa wiaty</t>
  </si>
  <si>
    <t>Przebudowa drogi gminnej Nr 124018N w msc. Leginy, dz.nr 8-336 obręb Leginy. Zadanie realizowane z udziałem środków Europejskiego Funduszu Rolnego na rzecz Rozwoju Obszarów Wiejskich w ramach Programu Rozwoju Obszarów Wiejskich na lata 2014 - 2020</t>
  </si>
  <si>
    <t xml:space="preserve">Przebudowa schodów i muru oporowego na dz. Nr 2-227/6 przy ul Reymonta w Reszlu </t>
  </si>
  <si>
    <t xml:space="preserve">Termomodernizacja budynku Zespołu Szkolno-Przedszkolnego przy ul. Marii Konopnickiej 2 w Reszlu </t>
  </si>
  <si>
    <t>Budowa oświetlenia solarnego w m. Reszel przy ul. Mazurskiej (plac zabaw)</t>
  </si>
  <si>
    <t>Uregulowanie koryta rzeki Sajny w ramach rewitalizacji Parku Miejskiego</t>
  </si>
  <si>
    <t>Zagospodarowanie terenu działki Nr 295/72 na teren rekreacyjno-sportowy w msc. Plenowo - wykonanie chodników i ścieżki rowerowej</t>
  </si>
  <si>
    <t>Przebudowa drogi gminnej w msc. Pieckowo</t>
  </si>
  <si>
    <t>Budowa muru oporowego w msc. Święta Lipka</t>
  </si>
  <si>
    <t>RAZEM DZ. 630</t>
  </si>
  <si>
    <t>Budowa ścieżki rowerowej na terenie Gminy Reszel</t>
  </si>
  <si>
    <t>Przebudowa ogrzewania w komunalnym lokalu mieszkalnym Nr 1 przy ul. Mazurskiej 11 w Reszlu</t>
  </si>
  <si>
    <t>Wykonanie platformy przyschodowej dla osób niepełnosprawnych w budynku ul. Kolejowej 2 w Reszlu - przychodnia lekarska</t>
  </si>
  <si>
    <t>zakup działek</t>
  </si>
  <si>
    <t>zakup działek Nr 67/3, 71/7, 86/7, 86/9, 86/11, 213/1 obręb Wólka Ryńska pod budowę ciągu pieszego i rowerowego z m. Reszel do msc. Święta Lipka</t>
  </si>
  <si>
    <t>Wykonanie systemu konferencyjnego z obsługą głosowań</t>
  </si>
  <si>
    <t>zakup wyważarki do drzwi</t>
  </si>
  <si>
    <t>budowa ogrodzenia przy Zespole Szkolno-Przedszkolnym w Reszlu</t>
  </si>
  <si>
    <t>zakup defibrylatora</t>
  </si>
  <si>
    <t>zakup kosiarki samojezdnej spalinowej</t>
  </si>
  <si>
    <t>Budowa oświetlenia drogowego - Święta Lipka - Pilec</t>
  </si>
  <si>
    <t>Opracowanie dokumentacji projektowej na budowę oświetlenia drogowego na działce Nr 1/30 obręb Dębnik</t>
  </si>
  <si>
    <t>Budowa oświetlenia drogowego w msc. Wólka Ryńska</t>
  </si>
  <si>
    <t>Budowa gniazd do selektywnej zbiórki odpadów</t>
  </si>
  <si>
    <t>Budowa Street Workout w msc. Pieckowo</t>
  </si>
  <si>
    <t>Budowa Fit Parku na obrzeżach boiska w msc. Klewno - etap I</t>
  </si>
  <si>
    <t>Budowa świetlicy wiejskiej w msc. Leginy - opracowanie dokumentacji</t>
  </si>
  <si>
    <t>Przebudowa murku oporowego, cokołu z wymianą ogrodzenia strefy widowni i wykonanie odwodnienia liniowego przy bieżni na odcinku widowni na Stadionie Miejskim w Reszlu - etap I wykonanie dokumentacji projektowej</t>
  </si>
  <si>
    <t>Budowa piłkochwytów na boisku zastępczym w msc. Wólka Ryńska</t>
  </si>
  <si>
    <t>RAZEM DZ. 851</t>
  </si>
  <si>
    <t xml:space="preserve">dotacja celowa na zadanie pn. „Przebudowa DW 590 w zakresie budowy chodnikana odcinku od ulicy M. Zientary-Malewskiej w Reszlu do wsi Robawy”. </t>
  </si>
  <si>
    <t xml:space="preserve">„Przebudowa drogi powiatowej nr 3907N ulicy Mikołaja Kopernika w Reszlu </t>
  </si>
  <si>
    <t>Dofinansowanie zadań proekologicznych realizowanych w ramach ochrony środowiska (usuwane azbestu)</t>
  </si>
  <si>
    <t>zadanie do realizacji w II półroczu</t>
  </si>
  <si>
    <t>zadanie w trakcie realizacji</t>
  </si>
  <si>
    <t>zadanie zrealizowane</t>
  </si>
  <si>
    <t>zadnie w trakcie realizacji</t>
  </si>
  <si>
    <t>zadanie do realizacji w II półroczu - wykonanie dokumentacji</t>
  </si>
  <si>
    <t xml:space="preserve">zadnie do realizacji w II półroczu </t>
  </si>
  <si>
    <t>zadanie w trakcie realizaji</t>
  </si>
  <si>
    <t>zaktualizowano dokumentację</t>
  </si>
  <si>
    <t xml:space="preserve">zadanie zrealizowano w II półroczu </t>
  </si>
  <si>
    <t xml:space="preserve">zadanie do realizacji w II półroczu </t>
  </si>
  <si>
    <t>zadanie do realizacjiw II półroczu - wykonanie dokumentacji</t>
  </si>
  <si>
    <t>zadanie do realizacjiw w II półroczu - wykonanie dokumentacji</t>
  </si>
  <si>
    <t>zadanie w takcie realizacji</t>
  </si>
  <si>
    <t xml:space="preserve">Zagospodarowanie terenu przy ul. Okręg w Reszlu </t>
  </si>
  <si>
    <t>dofinansowanie zakupu samochodu dla Komisariatu Policji w Reszlu</t>
  </si>
  <si>
    <t>Reszel, dnia 29 sierpnia 2019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</si>
</sst>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left" vertical="center" wrapText="1"/>
    </xf>
    <xf numFmtId="0" fontId="1" fillId="0" borderId="0" xfId="0" applyFont="1"/>
    <xf numFmtId="4" fontId="0" fillId="0" borderId="0" xfId="0" applyNumberFormat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/>
    </xf>
    <xf numFmtId="4" fontId="1" fillId="2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4" fontId="1" fillId="0" borderId="4" xfId="0" applyNumberFormat="1" applyFont="1" applyBorder="1" applyAlignment="1">
      <alignment vertical="center"/>
    </xf>
    <xf numFmtId="4" fontId="1" fillId="2" borderId="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4" fontId="2" fillId="2" borderId="1" xfId="0" applyNumberFormat="1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81"/>
  <sheetViews>
    <sheetView tabSelected="1" zoomScale="75" zoomScaleNormal="75" workbookViewId="0">
      <selection activeCell="B1" sqref="B1"/>
    </sheetView>
  </sheetViews>
  <sheetFormatPr defaultRowHeight="14.4" x14ac:dyDescent="0.3"/>
  <cols>
    <col min="1" max="1" width="3.109375" customWidth="1"/>
    <col min="2" max="2" width="6.33203125" customWidth="1"/>
    <col min="3" max="3" width="8.44140625" customWidth="1"/>
    <col min="4" max="4" width="25.6640625" customWidth="1"/>
    <col min="5" max="5" width="15.44140625" customWidth="1"/>
    <col min="6" max="6" width="18.44140625" customWidth="1"/>
    <col min="7" max="7" width="16.6640625" customWidth="1"/>
    <col min="8" max="8" width="16.109375" customWidth="1"/>
    <col min="9" max="9" width="17.5546875" customWidth="1"/>
    <col min="10" max="10" width="16.109375" customWidth="1"/>
    <col min="11" max="11" width="15" customWidth="1"/>
    <col min="12" max="12" width="16" customWidth="1"/>
    <col min="13" max="13" width="15.109375" customWidth="1"/>
    <col min="14" max="14" width="15.88671875" customWidth="1"/>
  </cols>
  <sheetData>
    <row r="2" spans="2:15" x14ac:dyDescent="0.3">
      <c r="B2" s="12"/>
      <c r="C2" s="12"/>
      <c r="D2" s="12"/>
      <c r="E2" s="12"/>
      <c r="F2" s="12"/>
      <c r="G2" s="12"/>
      <c r="H2" s="12"/>
      <c r="I2" s="12"/>
      <c r="J2" s="12"/>
      <c r="K2" s="12"/>
      <c r="L2" s="62" t="s">
        <v>36</v>
      </c>
      <c r="M2" s="62"/>
      <c r="N2" s="62"/>
    </row>
    <row r="3" spans="2:15" x14ac:dyDescent="0.3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2:15" ht="15.75" customHeight="1" x14ac:dyDescent="0.3">
      <c r="B4" s="12"/>
      <c r="C4" s="64" t="s">
        <v>37</v>
      </c>
      <c r="D4" s="64"/>
      <c r="E4" s="64"/>
      <c r="F4" s="64"/>
      <c r="G4" s="64"/>
      <c r="H4" s="64"/>
      <c r="I4" s="64"/>
      <c r="J4" s="64"/>
      <c r="K4" s="64"/>
      <c r="L4" s="64"/>
      <c r="M4" s="12"/>
      <c r="N4" s="12"/>
    </row>
    <row r="5" spans="2:15" x14ac:dyDescent="0.3">
      <c r="B5" s="12"/>
      <c r="C5" s="64"/>
      <c r="D5" s="64"/>
      <c r="E5" s="64"/>
      <c r="F5" s="64"/>
      <c r="G5" s="64"/>
      <c r="H5" s="64"/>
      <c r="I5" s="64"/>
      <c r="J5" s="64"/>
      <c r="K5" s="64"/>
      <c r="L5" s="64"/>
      <c r="M5" s="12"/>
      <c r="N5" s="12"/>
    </row>
    <row r="6" spans="2:15" ht="20.25" customHeight="1" x14ac:dyDescent="0.3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2:15" ht="57.6" customHeight="1" x14ac:dyDescent="0.3">
      <c r="B7" s="32" t="s">
        <v>13</v>
      </c>
      <c r="C7" s="32" t="s">
        <v>14</v>
      </c>
      <c r="D7" s="32" t="s">
        <v>15</v>
      </c>
      <c r="E7" s="33" t="s">
        <v>38</v>
      </c>
      <c r="F7" s="33" t="s">
        <v>39</v>
      </c>
      <c r="G7" s="33" t="s">
        <v>40</v>
      </c>
      <c r="H7" s="33" t="s">
        <v>41</v>
      </c>
      <c r="I7" s="33" t="s">
        <v>42</v>
      </c>
      <c r="J7" s="33" t="s">
        <v>20</v>
      </c>
      <c r="K7" s="33" t="s">
        <v>21</v>
      </c>
      <c r="L7" s="33" t="s">
        <v>22</v>
      </c>
      <c r="M7" s="33" t="s">
        <v>23</v>
      </c>
      <c r="N7" s="33" t="s">
        <v>24</v>
      </c>
    </row>
    <row r="8" spans="2:15" x14ac:dyDescent="0.3">
      <c r="B8" s="32">
        <v>1</v>
      </c>
      <c r="C8" s="32">
        <v>2</v>
      </c>
      <c r="D8" s="32">
        <v>3</v>
      </c>
      <c r="E8" s="32">
        <v>4</v>
      </c>
      <c r="F8" s="32">
        <v>5</v>
      </c>
      <c r="G8" s="32">
        <v>6</v>
      </c>
      <c r="H8" s="32">
        <v>7</v>
      </c>
      <c r="I8" s="32">
        <v>8</v>
      </c>
      <c r="J8" s="32">
        <v>9</v>
      </c>
      <c r="K8" s="32">
        <v>10</v>
      </c>
      <c r="L8" s="32">
        <v>11</v>
      </c>
      <c r="M8" s="32">
        <v>12</v>
      </c>
      <c r="N8" s="32">
        <v>13</v>
      </c>
    </row>
    <row r="9" spans="2:15" x14ac:dyDescent="0.3">
      <c r="B9" s="60" t="s">
        <v>19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</row>
    <row r="10" spans="2:15" ht="52.8" x14ac:dyDescent="0.3">
      <c r="B10" s="29" t="s">
        <v>25</v>
      </c>
      <c r="C10" s="22" t="s">
        <v>26</v>
      </c>
      <c r="D10" s="3" t="s">
        <v>31</v>
      </c>
      <c r="E10" s="4">
        <v>0</v>
      </c>
      <c r="F10" s="4">
        <v>0</v>
      </c>
      <c r="G10" s="34">
        <v>45000</v>
      </c>
      <c r="H10" s="34">
        <v>0</v>
      </c>
      <c r="I10" s="4">
        <v>0</v>
      </c>
      <c r="J10" s="34">
        <f>E10+H10</f>
        <v>0</v>
      </c>
      <c r="K10" s="4">
        <v>0</v>
      </c>
      <c r="L10" s="4">
        <v>0</v>
      </c>
      <c r="M10" s="4">
        <v>0</v>
      </c>
      <c r="N10" s="5" t="s">
        <v>78</v>
      </c>
    </row>
    <row r="11" spans="2:15" ht="69" customHeight="1" x14ac:dyDescent="0.3">
      <c r="B11" s="23"/>
      <c r="C11" s="22" t="s">
        <v>26</v>
      </c>
      <c r="D11" s="3" t="s">
        <v>43</v>
      </c>
      <c r="E11" s="4">
        <v>0</v>
      </c>
      <c r="F11" s="4">
        <v>0</v>
      </c>
      <c r="G11" s="34">
        <v>18600</v>
      </c>
      <c r="H11" s="34">
        <v>0</v>
      </c>
      <c r="I11" s="4">
        <v>0</v>
      </c>
      <c r="J11" s="34">
        <f>E11+H11</f>
        <v>0</v>
      </c>
      <c r="K11" s="4">
        <v>0</v>
      </c>
      <c r="L11" s="4">
        <v>0</v>
      </c>
      <c r="M11" s="4">
        <v>0</v>
      </c>
      <c r="N11" s="5" t="s">
        <v>89</v>
      </c>
    </row>
    <row r="12" spans="2:15" ht="49.2" customHeight="1" x14ac:dyDescent="0.3">
      <c r="B12" s="23"/>
      <c r="C12" s="22" t="s">
        <v>10</v>
      </c>
      <c r="D12" s="3" t="s">
        <v>27</v>
      </c>
      <c r="E12" s="4">
        <v>19650.400000000001</v>
      </c>
      <c r="F12" s="4">
        <v>0</v>
      </c>
      <c r="G12" s="34">
        <v>10759.56</v>
      </c>
      <c r="H12" s="34">
        <v>0</v>
      </c>
      <c r="I12" s="4">
        <v>0</v>
      </c>
      <c r="J12" s="34">
        <f>E12+H12</f>
        <v>19650.400000000001</v>
      </c>
      <c r="K12" s="4">
        <v>19650.400000000001</v>
      </c>
      <c r="L12" s="4">
        <v>0</v>
      </c>
      <c r="M12" s="4">
        <v>0</v>
      </c>
      <c r="N12" s="5" t="s">
        <v>77</v>
      </c>
    </row>
    <row r="13" spans="2:15" ht="57" customHeight="1" x14ac:dyDescent="0.3">
      <c r="B13" s="24"/>
      <c r="C13" s="22" t="s">
        <v>10</v>
      </c>
      <c r="D13" s="3" t="s">
        <v>44</v>
      </c>
      <c r="E13" s="4">
        <v>2500</v>
      </c>
      <c r="F13" s="4">
        <v>0</v>
      </c>
      <c r="G13" s="34">
        <v>13050</v>
      </c>
      <c r="H13" s="34">
        <v>0</v>
      </c>
      <c r="I13" s="4">
        <v>0</v>
      </c>
      <c r="J13" s="34">
        <f t="shared" ref="J13" si="0">E13+H13</f>
        <v>2500</v>
      </c>
      <c r="K13" s="4">
        <v>2500</v>
      </c>
      <c r="L13" s="4">
        <v>0</v>
      </c>
      <c r="M13" s="4">
        <v>0</v>
      </c>
      <c r="N13" s="5" t="s">
        <v>77</v>
      </c>
    </row>
    <row r="14" spans="2:15" x14ac:dyDescent="0.3">
      <c r="B14" s="65" t="s">
        <v>0</v>
      </c>
      <c r="C14" s="55"/>
      <c r="D14" s="55"/>
      <c r="E14" s="35">
        <f t="shared" ref="E14:F14" si="1">SUM(E10:E13)</f>
        <v>22150.400000000001</v>
      </c>
      <c r="F14" s="35">
        <f t="shared" si="1"/>
        <v>0</v>
      </c>
      <c r="G14" s="35">
        <f>SUM(G10:G13)</f>
        <v>87409.56</v>
      </c>
      <c r="H14" s="35">
        <f t="shared" ref="H14:M14" si="2">SUM(H10:H13)</f>
        <v>0</v>
      </c>
      <c r="I14" s="35">
        <f t="shared" si="2"/>
        <v>0</v>
      </c>
      <c r="J14" s="35">
        <f t="shared" si="2"/>
        <v>22150.400000000001</v>
      </c>
      <c r="K14" s="35">
        <f t="shared" si="2"/>
        <v>22150.400000000001</v>
      </c>
      <c r="L14" s="35">
        <f t="shared" si="2"/>
        <v>0</v>
      </c>
      <c r="M14" s="35">
        <f t="shared" si="2"/>
        <v>0</v>
      </c>
      <c r="N14" s="36" t="s">
        <v>1</v>
      </c>
    </row>
    <row r="15" spans="2:15" ht="169.8" customHeight="1" x14ac:dyDescent="0.3">
      <c r="B15" s="19">
        <v>600</v>
      </c>
      <c r="C15" s="26">
        <v>60016</v>
      </c>
      <c r="D15" s="3" t="s">
        <v>45</v>
      </c>
      <c r="E15" s="4">
        <v>17840.38</v>
      </c>
      <c r="F15" s="4">
        <v>0</v>
      </c>
      <c r="G15" s="34">
        <v>605956</v>
      </c>
      <c r="H15" s="34">
        <v>0</v>
      </c>
      <c r="I15" s="4">
        <v>0</v>
      </c>
      <c r="J15" s="34">
        <f t="shared" ref="J15:J20" si="3">E15+H15</f>
        <v>17840.38</v>
      </c>
      <c r="K15" s="4">
        <v>17840.38</v>
      </c>
      <c r="L15" s="4">
        <v>0</v>
      </c>
      <c r="M15" s="4">
        <v>0</v>
      </c>
      <c r="N15" s="5" t="s">
        <v>78</v>
      </c>
      <c r="O15" s="30"/>
    </row>
    <row r="16" spans="2:15" ht="57" customHeight="1" x14ac:dyDescent="0.3">
      <c r="B16" s="23"/>
      <c r="C16" s="26">
        <v>60016</v>
      </c>
      <c r="D16" s="7" t="s">
        <v>46</v>
      </c>
      <c r="E16" s="4">
        <v>13653</v>
      </c>
      <c r="F16" s="4">
        <v>13653</v>
      </c>
      <c r="G16" s="34">
        <v>70000</v>
      </c>
      <c r="H16" s="34">
        <v>0</v>
      </c>
      <c r="I16" s="4">
        <v>0</v>
      </c>
      <c r="J16" s="34">
        <f t="shared" si="3"/>
        <v>13653</v>
      </c>
      <c r="K16" s="4">
        <v>13653</v>
      </c>
      <c r="L16" s="4">
        <v>0</v>
      </c>
      <c r="M16" s="4">
        <v>0</v>
      </c>
      <c r="N16" s="14" t="s">
        <v>80</v>
      </c>
    </row>
    <row r="17" spans="2:14" ht="52.2" customHeight="1" x14ac:dyDescent="0.3">
      <c r="B17" s="23"/>
      <c r="C17" s="26">
        <v>60016</v>
      </c>
      <c r="D17" s="7" t="s">
        <v>32</v>
      </c>
      <c r="E17" s="4">
        <v>429398.52</v>
      </c>
      <c r="F17" s="4">
        <v>217851.77</v>
      </c>
      <c r="G17" s="34">
        <v>7000</v>
      </c>
      <c r="H17" s="34">
        <v>7000</v>
      </c>
      <c r="I17" s="4">
        <v>0</v>
      </c>
      <c r="J17" s="34">
        <f t="shared" si="3"/>
        <v>436398.52</v>
      </c>
      <c r="K17" s="4">
        <v>436398.52</v>
      </c>
      <c r="L17" s="4">
        <v>0</v>
      </c>
      <c r="M17" s="4">
        <v>0</v>
      </c>
      <c r="N17" s="14" t="s">
        <v>79</v>
      </c>
    </row>
    <row r="18" spans="2:14" ht="34.200000000000003" customHeight="1" x14ac:dyDescent="0.3">
      <c r="B18" s="23"/>
      <c r="C18" s="26">
        <v>60016</v>
      </c>
      <c r="D18" s="7" t="s">
        <v>90</v>
      </c>
      <c r="E18" s="4">
        <v>0</v>
      </c>
      <c r="F18" s="4">
        <v>0</v>
      </c>
      <c r="G18" s="34">
        <v>12000</v>
      </c>
      <c r="H18" s="34">
        <v>0</v>
      </c>
      <c r="I18" s="4">
        <v>0</v>
      </c>
      <c r="J18" s="34">
        <f t="shared" si="3"/>
        <v>0</v>
      </c>
      <c r="K18" s="4">
        <v>0</v>
      </c>
      <c r="L18" s="4"/>
      <c r="M18" s="4"/>
      <c r="N18" s="14" t="s">
        <v>8</v>
      </c>
    </row>
    <row r="19" spans="2:14" ht="48.6" customHeight="1" x14ac:dyDescent="0.3">
      <c r="B19" s="23"/>
      <c r="C19" s="26">
        <v>60016</v>
      </c>
      <c r="D19" s="7" t="s">
        <v>51</v>
      </c>
      <c r="E19" s="4">
        <v>0</v>
      </c>
      <c r="F19" s="4">
        <v>0</v>
      </c>
      <c r="G19" s="34">
        <v>15000</v>
      </c>
      <c r="H19" s="34">
        <v>0</v>
      </c>
      <c r="I19" s="4">
        <v>0</v>
      </c>
      <c r="J19" s="34">
        <f t="shared" si="3"/>
        <v>0</v>
      </c>
      <c r="K19" s="4">
        <v>0</v>
      </c>
      <c r="L19" s="4">
        <v>0</v>
      </c>
      <c r="M19" s="4">
        <v>0</v>
      </c>
      <c r="N19" s="14" t="s">
        <v>77</v>
      </c>
    </row>
    <row r="20" spans="2:14" ht="76.2" customHeight="1" x14ac:dyDescent="0.3">
      <c r="B20" s="24"/>
      <c r="C20" s="26">
        <v>60095</v>
      </c>
      <c r="D20" s="7" t="s">
        <v>52</v>
      </c>
      <c r="E20" s="4">
        <v>0</v>
      </c>
      <c r="F20" s="4">
        <v>0</v>
      </c>
      <c r="G20" s="34">
        <v>9000</v>
      </c>
      <c r="H20" s="34">
        <v>0</v>
      </c>
      <c r="I20" s="4">
        <v>0</v>
      </c>
      <c r="J20" s="34">
        <f t="shared" si="3"/>
        <v>0</v>
      </c>
      <c r="K20" s="4">
        <v>0</v>
      </c>
      <c r="L20" s="4">
        <v>0</v>
      </c>
      <c r="M20" s="4">
        <v>0</v>
      </c>
      <c r="N20" s="14" t="s">
        <v>81</v>
      </c>
    </row>
    <row r="21" spans="2:14" x14ac:dyDescent="0.3">
      <c r="B21" s="56" t="s">
        <v>2</v>
      </c>
      <c r="C21" s="55"/>
      <c r="D21" s="55"/>
      <c r="E21" s="35">
        <f t="shared" ref="E21:F21" si="4">SUM(E15:E20)</f>
        <v>460891.9</v>
      </c>
      <c r="F21" s="35">
        <f t="shared" si="4"/>
        <v>231504.77</v>
      </c>
      <c r="G21" s="35">
        <f>SUM(G15:G20)</f>
        <v>718956</v>
      </c>
      <c r="H21" s="35">
        <f t="shared" ref="H21:M21" si="5">SUM(H15:H20)</f>
        <v>7000</v>
      </c>
      <c r="I21" s="35">
        <f t="shared" si="5"/>
        <v>0</v>
      </c>
      <c r="J21" s="35">
        <f t="shared" si="5"/>
        <v>467891.9</v>
      </c>
      <c r="K21" s="35">
        <f t="shared" si="5"/>
        <v>467891.9</v>
      </c>
      <c r="L21" s="35">
        <f t="shared" si="5"/>
        <v>0</v>
      </c>
      <c r="M21" s="35">
        <f t="shared" si="5"/>
        <v>0</v>
      </c>
      <c r="N21" s="38" t="s">
        <v>8</v>
      </c>
    </row>
    <row r="22" spans="2:14" ht="81.599999999999994" customHeight="1" x14ac:dyDescent="0.3">
      <c r="B22" s="19">
        <v>630</v>
      </c>
      <c r="C22" s="15">
        <v>63003</v>
      </c>
      <c r="D22" s="5" t="s">
        <v>54</v>
      </c>
      <c r="E22" s="4">
        <v>0</v>
      </c>
      <c r="F22" s="4">
        <v>0</v>
      </c>
      <c r="G22" s="34">
        <v>20000</v>
      </c>
      <c r="H22" s="34">
        <v>0</v>
      </c>
      <c r="I22" s="4">
        <v>0</v>
      </c>
      <c r="J22" s="34">
        <f t="shared" ref="J22" si="6">E22+H22</f>
        <v>0</v>
      </c>
      <c r="K22" s="4">
        <v>0</v>
      </c>
      <c r="L22" s="4">
        <v>0</v>
      </c>
      <c r="M22" s="4">
        <v>0</v>
      </c>
      <c r="N22" s="14" t="s">
        <v>81</v>
      </c>
    </row>
    <row r="23" spans="2:14" x14ac:dyDescent="0.3">
      <c r="B23" s="57" t="s">
        <v>53</v>
      </c>
      <c r="C23" s="58"/>
      <c r="D23" s="59"/>
      <c r="E23" s="35">
        <f>SUM(E22)</f>
        <v>0</v>
      </c>
      <c r="F23" s="35">
        <f t="shared" ref="F23:M23" si="7">SUM(F22)</f>
        <v>0</v>
      </c>
      <c r="G23" s="35">
        <f t="shared" si="7"/>
        <v>20000</v>
      </c>
      <c r="H23" s="35">
        <f t="shared" si="7"/>
        <v>0</v>
      </c>
      <c r="I23" s="35">
        <f t="shared" si="7"/>
        <v>0</v>
      </c>
      <c r="J23" s="35">
        <f t="shared" si="7"/>
        <v>0</v>
      </c>
      <c r="K23" s="35">
        <f t="shared" si="7"/>
        <v>0</v>
      </c>
      <c r="L23" s="35">
        <f t="shared" si="7"/>
        <v>0</v>
      </c>
      <c r="M23" s="35">
        <f t="shared" si="7"/>
        <v>0</v>
      </c>
      <c r="N23" s="37" t="s">
        <v>8</v>
      </c>
    </row>
    <row r="24" spans="2:14" ht="76.2" customHeight="1" x14ac:dyDescent="0.3">
      <c r="B24" s="25">
        <v>700</v>
      </c>
      <c r="C24" s="26">
        <v>70005</v>
      </c>
      <c r="D24" s="7" t="s">
        <v>55</v>
      </c>
      <c r="E24" s="4">
        <v>0</v>
      </c>
      <c r="F24" s="4">
        <v>0</v>
      </c>
      <c r="G24" s="34">
        <v>17800</v>
      </c>
      <c r="H24" s="34">
        <v>0</v>
      </c>
      <c r="I24" s="4">
        <v>0</v>
      </c>
      <c r="J24" s="34">
        <f>E24+H24</f>
        <v>0</v>
      </c>
      <c r="K24" s="4">
        <v>0</v>
      </c>
      <c r="L24" s="4">
        <v>0</v>
      </c>
      <c r="M24" s="4">
        <v>0</v>
      </c>
      <c r="N24" s="14" t="s">
        <v>82</v>
      </c>
    </row>
    <row r="25" spans="2:14" ht="90" customHeight="1" x14ac:dyDescent="0.3">
      <c r="B25" s="23"/>
      <c r="C25" s="39">
        <v>70005</v>
      </c>
      <c r="D25" s="40" t="s">
        <v>56</v>
      </c>
      <c r="E25" s="41">
        <v>0</v>
      </c>
      <c r="F25" s="41">
        <v>0</v>
      </c>
      <c r="G25" s="42">
        <v>74770</v>
      </c>
      <c r="H25" s="42">
        <v>63716.62</v>
      </c>
      <c r="I25" s="41">
        <v>0</v>
      </c>
      <c r="J25" s="42">
        <f>E25+H25</f>
        <v>63716.62</v>
      </c>
      <c r="K25" s="41">
        <v>63716.62</v>
      </c>
      <c r="L25" s="41">
        <v>0</v>
      </c>
      <c r="M25" s="41">
        <v>0</v>
      </c>
      <c r="N25" s="43" t="s">
        <v>79</v>
      </c>
    </row>
    <row r="26" spans="2:14" x14ac:dyDescent="0.3">
      <c r="B26" s="49"/>
      <c r="C26" s="50">
        <v>70005</v>
      </c>
      <c r="D26" s="51" t="s">
        <v>57</v>
      </c>
      <c r="E26" s="52">
        <v>0</v>
      </c>
      <c r="F26" s="52">
        <v>0</v>
      </c>
      <c r="G26" s="34">
        <v>100901</v>
      </c>
      <c r="H26" s="34">
        <v>0</v>
      </c>
      <c r="I26" s="52">
        <v>0</v>
      </c>
      <c r="J26" s="34">
        <f t="shared" ref="J26:J28" si="8">E26+H26</f>
        <v>0</v>
      </c>
      <c r="K26" s="52">
        <v>0</v>
      </c>
      <c r="L26" s="52">
        <v>0</v>
      </c>
      <c r="M26" s="52">
        <v>0</v>
      </c>
      <c r="N26" s="53" t="s">
        <v>8</v>
      </c>
    </row>
    <row r="27" spans="2:14" ht="100.2" customHeight="1" x14ac:dyDescent="0.3">
      <c r="B27" s="23"/>
      <c r="C27" s="44">
        <v>70005</v>
      </c>
      <c r="D27" s="45" t="s">
        <v>58</v>
      </c>
      <c r="E27" s="46">
        <v>0</v>
      </c>
      <c r="F27" s="46">
        <v>0</v>
      </c>
      <c r="G27" s="47">
        <v>58099</v>
      </c>
      <c r="H27" s="47">
        <v>56197.2</v>
      </c>
      <c r="I27" s="46">
        <v>0</v>
      </c>
      <c r="J27" s="47">
        <f t="shared" si="8"/>
        <v>56197.2</v>
      </c>
      <c r="K27" s="46">
        <v>56197.2</v>
      </c>
      <c r="L27" s="46">
        <v>0</v>
      </c>
      <c r="M27" s="46">
        <v>0</v>
      </c>
      <c r="N27" s="48" t="s">
        <v>79</v>
      </c>
    </row>
    <row r="28" spans="2:14" ht="299.39999999999998" customHeight="1" x14ac:dyDescent="0.3">
      <c r="B28" s="24"/>
      <c r="C28" s="26">
        <v>70095</v>
      </c>
      <c r="D28" s="7" t="s">
        <v>28</v>
      </c>
      <c r="E28" s="4">
        <v>4254383.5999999996</v>
      </c>
      <c r="F28" s="4">
        <v>0</v>
      </c>
      <c r="G28" s="34">
        <v>10282899</v>
      </c>
      <c r="H28" s="34">
        <v>1895828.02</v>
      </c>
      <c r="I28" s="4">
        <v>0</v>
      </c>
      <c r="J28" s="34">
        <f t="shared" si="8"/>
        <v>6150211.6199999992</v>
      </c>
      <c r="K28" s="4">
        <v>2263852.64</v>
      </c>
      <c r="L28" s="4">
        <v>3497722.87</v>
      </c>
      <c r="M28" s="4">
        <v>388636.11</v>
      </c>
      <c r="N28" s="14" t="s">
        <v>83</v>
      </c>
    </row>
    <row r="29" spans="2:14" x14ac:dyDescent="0.3">
      <c r="B29" s="56" t="s">
        <v>3</v>
      </c>
      <c r="C29" s="55"/>
      <c r="D29" s="55"/>
      <c r="E29" s="35">
        <f t="shared" ref="E29:F29" si="9">SUM(E24:E28)</f>
        <v>4254383.5999999996</v>
      </c>
      <c r="F29" s="35">
        <f t="shared" si="9"/>
        <v>0</v>
      </c>
      <c r="G29" s="35">
        <f>SUM(G24:G28)</f>
        <v>10534469</v>
      </c>
      <c r="H29" s="35">
        <f t="shared" ref="H29:M29" si="10">SUM(H24:H28)</f>
        <v>2015741.84</v>
      </c>
      <c r="I29" s="35">
        <f t="shared" si="10"/>
        <v>0</v>
      </c>
      <c r="J29" s="35">
        <f t="shared" si="10"/>
        <v>6270125.4399999995</v>
      </c>
      <c r="K29" s="35">
        <f t="shared" si="10"/>
        <v>2383766.46</v>
      </c>
      <c r="L29" s="35">
        <f t="shared" si="10"/>
        <v>3497722.87</v>
      </c>
      <c r="M29" s="35">
        <f t="shared" si="10"/>
        <v>388636.11</v>
      </c>
      <c r="N29" s="37" t="s">
        <v>8</v>
      </c>
    </row>
    <row r="30" spans="2:14" ht="54" customHeight="1" x14ac:dyDescent="0.3">
      <c r="B30" s="25">
        <v>750</v>
      </c>
      <c r="C30" s="15">
        <v>75022</v>
      </c>
      <c r="D30" s="21" t="s">
        <v>59</v>
      </c>
      <c r="E30" s="21">
        <v>0</v>
      </c>
      <c r="F30" s="4">
        <v>0</v>
      </c>
      <c r="G30" s="34">
        <v>45000</v>
      </c>
      <c r="H30" s="34">
        <v>37903.519999999997</v>
      </c>
      <c r="I30" s="4">
        <v>0</v>
      </c>
      <c r="J30" s="34">
        <f>E30+H30</f>
        <v>37903.519999999997</v>
      </c>
      <c r="K30" s="4">
        <v>37903.519999999997</v>
      </c>
      <c r="L30" s="4">
        <v>0</v>
      </c>
      <c r="M30" s="4">
        <v>0</v>
      </c>
      <c r="N30" s="17" t="s">
        <v>79</v>
      </c>
    </row>
    <row r="31" spans="2:14" ht="157.80000000000001" customHeight="1" x14ac:dyDescent="0.3">
      <c r="B31" s="27"/>
      <c r="C31" s="15">
        <v>75023</v>
      </c>
      <c r="D31" s="5" t="s">
        <v>30</v>
      </c>
      <c r="E31" s="4">
        <v>153121.47</v>
      </c>
      <c r="F31" s="4">
        <v>0</v>
      </c>
      <c r="G31" s="34">
        <v>962976.7</v>
      </c>
      <c r="H31" s="34">
        <v>930500.54</v>
      </c>
      <c r="I31" s="4">
        <v>0</v>
      </c>
      <c r="J31" s="34">
        <f>E31+H31</f>
        <v>1083622.01</v>
      </c>
      <c r="K31" s="4">
        <v>191931.24</v>
      </c>
      <c r="L31" s="4">
        <v>891690.77</v>
      </c>
      <c r="M31" s="4">
        <v>0</v>
      </c>
      <c r="N31" s="14" t="s">
        <v>79</v>
      </c>
    </row>
    <row r="32" spans="2:14" x14ac:dyDescent="0.3">
      <c r="B32" s="61" t="s">
        <v>29</v>
      </c>
      <c r="C32" s="58"/>
      <c r="D32" s="59"/>
      <c r="E32" s="35">
        <f>SUM(E30:E31)</f>
        <v>153121.47</v>
      </c>
      <c r="F32" s="35">
        <f t="shared" ref="F32:M32" si="11">SUM(F30:F31)</f>
        <v>0</v>
      </c>
      <c r="G32" s="35">
        <f t="shared" si="11"/>
        <v>1007976.7</v>
      </c>
      <c r="H32" s="35">
        <f t="shared" si="11"/>
        <v>968404.06</v>
      </c>
      <c r="I32" s="35">
        <f t="shared" si="11"/>
        <v>0</v>
      </c>
      <c r="J32" s="35">
        <f t="shared" si="11"/>
        <v>1121525.53</v>
      </c>
      <c r="K32" s="35">
        <f t="shared" si="11"/>
        <v>229834.75999999998</v>
      </c>
      <c r="L32" s="35">
        <f t="shared" si="11"/>
        <v>891690.77</v>
      </c>
      <c r="M32" s="35">
        <f t="shared" si="11"/>
        <v>0</v>
      </c>
      <c r="N32" s="54" t="s">
        <v>8</v>
      </c>
    </row>
    <row r="33" spans="2:15" ht="26.4" x14ac:dyDescent="0.3">
      <c r="B33" s="1">
        <v>754</v>
      </c>
      <c r="C33" s="6"/>
      <c r="D33" s="7" t="s">
        <v>60</v>
      </c>
      <c r="E33" s="4">
        <v>0</v>
      </c>
      <c r="F33" s="4">
        <v>0</v>
      </c>
      <c r="G33" s="34">
        <v>10050</v>
      </c>
      <c r="H33" s="34">
        <v>10050</v>
      </c>
      <c r="I33" s="4">
        <v>0</v>
      </c>
      <c r="J33" s="34">
        <f>E33+H33</f>
        <v>10050</v>
      </c>
      <c r="K33" s="8">
        <v>10050</v>
      </c>
      <c r="L33" s="4">
        <v>0</v>
      </c>
      <c r="M33" s="4">
        <v>0</v>
      </c>
      <c r="N33" s="14" t="s">
        <v>79</v>
      </c>
    </row>
    <row r="34" spans="2:15" x14ac:dyDescent="0.3">
      <c r="B34" s="55" t="s">
        <v>11</v>
      </c>
      <c r="C34" s="55"/>
      <c r="D34" s="55"/>
      <c r="E34" s="35">
        <f>SUM(E33)</f>
        <v>0</v>
      </c>
      <c r="F34" s="35">
        <f t="shared" ref="F34:M34" si="12">SUM(F33)</f>
        <v>0</v>
      </c>
      <c r="G34" s="35">
        <f t="shared" si="12"/>
        <v>10050</v>
      </c>
      <c r="H34" s="35">
        <f t="shared" si="12"/>
        <v>10050</v>
      </c>
      <c r="I34" s="35">
        <f t="shared" si="12"/>
        <v>0</v>
      </c>
      <c r="J34" s="35">
        <f t="shared" si="12"/>
        <v>10050</v>
      </c>
      <c r="K34" s="35">
        <f t="shared" si="12"/>
        <v>10050</v>
      </c>
      <c r="L34" s="35">
        <f t="shared" si="12"/>
        <v>0</v>
      </c>
      <c r="M34" s="35">
        <f t="shared" si="12"/>
        <v>0</v>
      </c>
      <c r="N34" s="38" t="s">
        <v>8</v>
      </c>
      <c r="O34" s="31"/>
    </row>
    <row r="35" spans="2:15" ht="77.400000000000006" customHeight="1" x14ac:dyDescent="0.3">
      <c r="B35" s="25">
        <v>801</v>
      </c>
      <c r="C35" s="1">
        <v>80195</v>
      </c>
      <c r="D35" s="5" t="s">
        <v>47</v>
      </c>
      <c r="E35" s="4">
        <v>89790</v>
      </c>
      <c r="F35" s="4">
        <v>0</v>
      </c>
      <c r="G35" s="34">
        <v>50426</v>
      </c>
      <c r="H35" s="34">
        <v>2829</v>
      </c>
      <c r="I35" s="4">
        <v>0</v>
      </c>
      <c r="J35" s="34">
        <f>E35+H35</f>
        <v>92619</v>
      </c>
      <c r="K35" s="4">
        <v>92619</v>
      </c>
      <c r="L35" s="4">
        <v>0</v>
      </c>
      <c r="M35" s="4">
        <v>0</v>
      </c>
      <c r="N35" s="5" t="s">
        <v>84</v>
      </c>
    </row>
    <row r="36" spans="2:15" ht="77.400000000000006" customHeight="1" x14ac:dyDescent="0.3">
      <c r="B36" s="24"/>
      <c r="C36" s="1">
        <v>80195</v>
      </c>
      <c r="D36" s="5" t="s">
        <v>61</v>
      </c>
      <c r="E36" s="4">
        <v>0</v>
      </c>
      <c r="F36" s="4">
        <v>0</v>
      </c>
      <c r="G36" s="34">
        <v>31400</v>
      </c>
      <c r="H36" s="34">
        <v>0</v>
      </c>
      <c r="I36" s="4">
        <v>0</v>
      </c>
      <c r="J36" s="34">
        <f t="shared" ref="J36:J51" si="13">E36+H36</f>
        <v>0</v>
      </c>
      <c r="K36" s="4">
        <v>0</v>
      </c>
      <c r="L36" s="4">
        <v>0</v>
      </c>
      <c r="M36" s="4">
        <v>0</v>
      </c>
      <c r="N36" s="5" t="s">
        <v>81</v>
      </c>
    </row>
    <row r="37" spans="2:15" x14ac:dyDescent="0.3">
      <c r="B37" s="55" t="s">
        <v>12</v>
      </c>
      <c r="C37" s="55"/>
      <c r="D37" s="55"/>
      <c r="E37" s="35">
        <f>SUM(E35:E36)</f>
        <v>89790</v>
      </c>
      <c r="F37" s="35">
        <f t="shared" ref="F37:M37" si="14">SUM(F35:F36)</f>
        <v>0</v>
      </c>
      <c r="G37" s="35">
        <f t="shared" si="14"/>
        <v>81826</v>
      </c>
      <c r="H37" s="35">
        <f t="shared" si="14"/>
        <v>2829</v>
      </c>
      <c r="I37" s="35">
        <f t="shared" si="14"/>
        <v>0</v>
      </c>
      <c r="J37" s="35">
        <f t="shared" si="14"/>
        <v>92619</v>
      </c>
      <c r="K37" s="35">
        <f t="shared" si="14"/>
        <v>92619</v>
      </c>
      <c r="L37" s="35">
        <f t="shared" si="14"/>
        <v>0</v>
      </c>
      <c r="M37" s="35">
        <f t="shared" si="14"/>
        <v>0</v>
      </c>
      <c r="N37" s="38" t="s">
        <v>8</v>
      </c>
    </row>
    <row r="38" spans="2:15" ht="39.6" x14ac:dyDescent="0.3">
      <c r="B38" s="19">
        <v>851</v>
      </c>
      <c r="C38" s="20">
        <v>85195</v>
      </c>
      <c r="D38" s="5" t="s">
        <v>62</v>
      </c>
      <c r="E38" s="4">
        <v>0</v>
      </c>
      <c r="F38" s="4">
        <v>0</v>
      </c>
      <c r="G38" s="34">
        <v>10220</v>
      </c>
      <c r="H38" s="34">
        <v>0</v>
      </c>
      <c r="I38" s="4">
        <v>0</v>
      </c>
      <c r="J38" s="34">
        <f>E38+H38</f>
        <v>0</v>
      </c>
      <c r="K38" s="4">
        <v>0</v>
      </c>
      <c r="L38" s="4">
        <v>0</v>
      </c>
      <c r="M38" s="4">
        <v>0</v>
      </c>
      <c r="N38" s="5" t="s">
        <v>85</v>
      </c>
    </row>
    <row r="39" spans="2:15" x14ac:dyDescent="0.3">
      <c r="B39" s="60" t="s">
        <v>73</v>
      </c>
      <c r="C39" s="55"/>
      <c r="D39" s="55"/>
      <c r="E39" s="35">
        <f>SUM(E38)</f>
        <v>0</v>
      </c>
      <c r="F39" s="35">
        <f t="shared" ref="F39:M39" si="15">SUM(F38)</f>
        <v>0</v>
      </c>
      <c r="G39" s="35">
        <f t="shared" si="15"/>
        <v>10220</v>
      </c>
      <c r="H39" s="35">
        <f t="shared" si="15"/>
        <v>0</v>
      </c>
      <c r="I39" s="35">
        <f t="shared" si="15"/>
        <v>0</v>
      </c>
      <c r="J39" s="35">
        <f t="shared" si="15"/>
        <v>0</v>
      </c>
      <c r="K39" s="35">
        <f t="shared" si="15"/>
        <v>0</v>
      </c>
      <c r="L39" s="35">
        <f t="shared" si="15"/>
        <v>0</v>
      </c>
      <c r="M39" s="35">
        <f t="shared" si="15"/>
        <v>0</v>
      </c>
      <c r="N39" s="38" t="s">
        <v>8</v>
      </c>
    </row>
    <row r="40" spans="2:15" ht="46.8" customHeight="1" x14ac:dyDescent="0.3">
      <c r="B40" s="25">
        <v>900</v>
      </c>
      <c r="C40" s="26">
        <v>90004</v>
      </c>
      <c r="D40" s="7" t="s">
        <v>63</v>
      </c>
      <c r="E40" s="4">
        <v>0</v>
      </c>
      <c r="F40" s="4">
        <v>0</v>
      </c>
      <c r="G40" s="34">
        <v>25000</v>
      </c>
      <c r="H40" s="34">
        <v>0</v>
      </c>
      <c r="I40" s="4">
        <v>0</v>
      </c>
      <c r="J40" s="34">
        <f t="shared" si="13"/>
        <v>0</v>
      </c>
      <c r="K40" s="4">
        <v>0</v>
      </c>
      <c r="L40" s="4">
        <v>0</v>
      </c>
      <c r="M40" s="4">
        <v>0</v>
      </c>
      <c r="N40" s="14" t="s">
        <v>86</v>
      </c>
    </row>
    <row r="41" spans="2:15" ht="57.6" customHeight="1" x14ac:dyDescent="0.3">
      <c r="B41" s="23"/>
      <c r="C41" s="26">
        <v>90015</v>
      </c>
      <c r="D41" s="7" t="s">
        <v>48</v>
      </c>
      <c r="E41" s="4">
        <v>0</v>
      </c>
      <c r="F41" s="4">
        <v>0</v>
      </c>
      <c r="G41" s="34">
        <v>60000</v>
      </c>
      <c r="H41" s="34">
        <v>0</v>
      </c>
      <c r="I41" s="4">
        <v>0</v>
      </c>
      <c r="J41" s="34">
        <f t="shared" si="13"/>
        <v>0</v>
      </c>
      <c r="K41" s="4">
        <v>0</v>
      </c>
      <c r="L41" s="4">
        <v>0</v>
      </c>
      <c r="M41" s="4">
        <v>0</v>
      </c>
      <c r="N41" s="14" t="s">
        <v>77</v>
      </c>
    </row>
    <row r="42" spans="2:15" ht="77.400000000000006" customHeight="1" x14ac:dyDescent="0.3">
      <c r="B42" s="23"/>
      <c r="C42" s="26">
        <v>90015</v>
      </c>
      <c r="D42" s="7" t="s">
        <v>64</v>
      </c>
      <c r="E42" s="4">
        <v>0</v>
      </c>
      <c r="F42" s="4">
        <v>0</v>
      </c>
      <c r="G42" s="34">
        <v>15000</v>
      </c>
      <c r="H42" s="34">
        <v>0</v>
      </c>
      <c r="I42" s="4">
        <v>0</v>
      </c>
      <c r="J42" s="34">
        <f t="shared" si="13"/>
        <v>0</v>
      </c>
      <c r="K42" s="4">
        <v>0</v>
      </c>
      <c r="L42" s="4">
        <v>0</v>
      </c>
      <c r="M42" s="4">
        <v>0</v>
      </c>
      <c r="N42" s="14" t="s">
        <v>87</v>
      </c>
    </row>
    <row r="43" spans="2:15" ht="89.4" customHeight="1" x14ac:dyDescent="0.3">
      <c r="B43" s="23"/>
      <c r="C43" s="26">
        <v>90015</v>
      </c>
      <c r="D43" s="7" t="s">
        <v>65</v>
      </c>
      <c r="E43" s="4">
        <v>0</v>
      </c>
      <c r="F43" s="4">
        <v>0</v>
      </c>
      <c r="G43" s="34">
        <v>8315.9599999999991</v>
      </c>
      <c r="H43" s="34">
        <v>0</v>
      </c>
      <c r="I43" s="4">
        <v>0</v>
      </c>
      <c r="J43" s="34">
        <f t="shared" si="13"/>
        <v>0</v>
      </c>
      <c r="K43" s="4">
        <v>0</v>
      </c>
      <c r="L43" s="4">
        <v>0</v>
      </c>
      <c r="M43" s="4">
        <v>0</v>
      </c>
      <c r="N43" s="14" t="s">
        <v>77</v>
      </c>
    </row>
    <row r="44" spans="2:15" ht="51.6" customHeight="1" x14ac:dyDescent="0.3">
      <c r="B44" s="23"/>
      <c r="C44" s="26">
        <v>90015</v>
      </c>
      <c r="D44" s="7" t="s">
        <v>66</v>
      </c>
      <c r="E44" s="4">
        <v>8624.11</v>
      </c>
      <c r="F44" s="4">
        <v>0</v>
      </c>
      <c r="G44" s="34">
        <v>725</v>
      </c>
      <c r="H44" s="34">
        <v>724.01</v>
      </c>
      <c r="I44" s="4">
        <v>0</v>
      </c>
      <c r="J44" s="34">
        <f t="shared" si="13"/>
        <v>9348.1200000000008</v>
      </c>
      <c r="K44" s="4">
        <v>9348.1200000000008</v>
      </c>
      <c r="L44" s="4">
        <v>0</v>
      </c>
      <c r="M44" s="4">
        <v>0</v>
      </c>
      <c r="N44" s="14" t="s">
        <v>79</v>
      </c>
    </row>
    <row r="45" spans="2:15" ht="51.6" customHeight="1" x14ac:dyDescent="0.3">
      <c r="B45" s="23"/>
      <c r="C45" s="26">
        <v>90026</v>
      </c>
      <c r="D45" s="7" t="s">
        <v>67</v>
      </c>
      <c r="E45" s="4">
        <v>0</v>
      </c>
      <c r="F45" s="4">
        <v>0</v>
      </c>
      <c r="G45" s="34">
        <v>64981.13</v>
      </c>
      <c r="H45" s="34">
        <v>0</v>
      </c>
      <c r="I45" s="4">
        <v>0</v>
      </c>
      <c r="J45" s="34">
        <f t="shared" si="13"/>
        <v>0</v>
      </c>
      <c r="K45" s="4">
        <v>0</v>
      </c>
      <c r="L45" s="4">
        <v>0</v>
      </c>
      <c r="M45" s="4">
        <v>0</v>
      </c>
      <c r="N45" s="14" t="s">
        <v>77</v>
      </c>
    </row>
    <row r="46" spans="2:15" ht="57.6" customHeight="1" x14ac:dyDescent="0.3">
      <c r="B46" s="23"/>
      <c r="C46" s="26">
        <v>90095</v>
      </c>
      <c r="D46" s="7" t="s">
        <v>49</v>
      </c>
      <c r="E46" s="4">
        <v>31119</v>
      </c>
      <c r="F46" s="4">
        <v>0</v>
      </c>
      <c r="G46" s="34">
        <v>50000</v>
      </c>
      <c r="H46" s="34">
        <v>0</v>
      </c>
      <c r="I46" s="4">
        <v>0</v>
      </c>
      <c r="J46" s="34">
        <f t="shared" si="13"/>
        <v>31119</v>
      </c>
      <c r="K46" s="4">
        <v>31119</v>
      </c>
      <c r="L46" s="4">
        <v>0</v>
      </c>
      <c r="M46" s="4">
        <v>0</v>
      </c>
      <c r="N46" s="14" t="s">
        <v>8</v>
      </c>
    </row>
    <row r="47" spans="2:15" ht="94.2" customHeight="1" x14ac:dyDescent="0.3">
      <c r="B47" s="23"/>
      <c r="C47" s="26">
        <v>90095</v>
      </c>
      <c r="D47" s="7" t="s">
        <v>50</v>
      </c>
      <c r="E47" s="9">
        <v>45715.8</v>
      </c>
      <c r="F47" s="9">
        <v>0</v>
      </c>
      <c r="G47" s="34">
        <v>19900</v>
      </c>
      <c r="H47" s="34">
        <v>0</v>
      </c>
      <c r="I47" s="9">
        <v>0</v>
      </c>
      <c r="J47" s="34">
        <f t="shared" si="13"/>
        <v>45715.8</v>
      </c>
      <c r="K47" s="9">
        <v>45715.8</v>
      </c>
      <c r="L47" s="9">
        <v>0</v>
      </c>
      <c r="M47" s="9">
        <v>0</v>
      </c>
      <c r="N47" s="14" t="s">
        <v>77</v>
      </c>
    </row>
    <row r="48" spans="2:15" ht="51" customHeight="1" x14ac:dyDescent="0.3">
      <c r="B48" s="23"/>
      <c r="C48" s="26">
        <v>90095</v>
      </c>
      <c r="D48" s="7" t="s">
        <v>68</v>
      </c>
      <c r="E48" s="9">
        <v>0</v>
      </c>
      <c r="F48" s="9">
        <v>0</v>
      </c>
      <c r="G48" s="34">
        <v>12000</v>
      </c>
      <c r="H48" s="34">
        <v>0</v>
      </c>
      <c r="I48" s="9">
        <v>0</v>
      </c>
      <c r="J48" s="34">
        <f t="shared" si="13"/>
        <v>0</v>
      </c>
      <c r="K48" s="9">
        <v>0</v>
      </c>
      <c r="L48" s="9">
        <v>0</v>
      </c>
      <c r="M48" s="9">
        <v>0</v>
      </c>
      <c r="N48" s="14" t="s">
        <v>86</v>
      </c>
    </row>
    <row r="49" spans="2:14" ht="47.4" customHeight="1" x14ac:dyDescent="0.3">
      <c r="B49" s="24"/>
      <c r="C49" s="26">
        <v>90095</v>
      </c>
      <c r="D49" s="7" t="s">
        <v>69</v>
      </c>
      <c r="E49" s="9">
        <v>0</v>
      </c>
      <c r="F49" s="9">
        <v>0</v>
      </c>
      <c r="G49" s="34">
        <v>11800</v>
      </c>
      <c r="H49" s="34">
        <v>0</v>
      </c>
      <c r="I49" s="9">
        <v>0</v>
      </c>
      <c r="J49" s="34">
        <f t="shared" si="13"/>
        <v>0</v>
      </c>
      <c r="K49" s="9">
        <v>0</v>
      </c>
      <c r="L49" s="9">
        <v>0</v>
      </c>
      <c r="M49" s="9">
        <v>0</v>
      </c>
      <c r="N49" s="14" t="s">
        <v>86</v>
      </c>
    </row>
    <row r="50" spans="2:14" x14ac:dyDescent="0.3">
      <c r="B50" s="56" t="s">
        <v>4</v>
      </c>
      <c r="C50" s="55"/>
      <c r="D50" s="55"/>
      <c r="E50" s="35">
        <f t="shared" ref="E50:M50" si="16">SUM(E40:E49)</f>
        <v>85458.91</v>
      </c>
      <c r="F50" s="35">
        <f t="shared" si="16"/>
        <v>0</v>
      </c>
      <c r="G50" s="35">
        <f t="shared" si="16"/>
        <v>267722.08999999997</v>
      </c>
      <c r="H50" s="35">
        <f t="shared" si="16"/>
        <v>724.01</v>
      </c>
      <c r="I50" s="35">
        <f t="shared" si="16"/>
        <v>0</v>
      </c>
      <c r="J50" s="35">
        <f t="shared" si="16"/>
        <v>86182.920000000013</v>
      </c>
      <c r="K50" s="35">
        <f t="shared" si="16"/>
        <v>86182.920000000013</v>
      </c>
      <c r="L50" s="35">
        <f t="shared" si="16"/>
        <v>0</v>
      </c>
      <c r="M50" s="35">
        <f t="shared" si="16"/>
        <v>0</v>
      </c>
      <c r="N50" s="54" t="s">
        <v>8</v>
      </c>
    </row>
    <row r="51" spans="2:14" ht="75.599999999999994" customHeight="1" x14ac:dyDescent="0.3">
      <c r="B51" s="20">
        <v>921</v>
      </c>
      <c r="C51" s="6">
        <v>92109</v>
      </c>
      <c r="D51" s="7" t="s">
        <v>70</v>
      </c>
      <c r="E51" s="4">
        <v>0</v>
      </c>
      <c r="F51" s="4">
        <v>0</v>
      </c>
      <c r="G51" s="34">
        <v>40000</v>
      </c>
      <c r="H51" s="34">
        <v>0</v>
      </c>
      <c r="I51" s="4">
        <v>0</v>
      </c>
      <c r="J51" s="34">
        <f t="shared" si="13"/>
        <v>0</v>
      </c>
      <c r="K51" s="4">
        <v>0</v>
      </c>
      <c r="L51" s="4">
        <v>0</v>
      </c>
      <c r="M51" s="4">
        <v>0</v>
      </c>
      <c r="N51" s="11" t="s">
        <v>81</v>
      </c>
    </row>
    <row r="52" spans="2:14" x14ac:dyDescent="0.3">
      <c r="B52" s="60" t="s">
        <v>5</v>
      </c>
      <c r="C52" s="55"/>
      <c r="D52" s="55"/>
      <c r="E52" s="35">
        <f>SUM(E51)</f>
        <v>0</v>
      </c>
      <c r="F52" s="35">
        <f t="shared" ref="F52:M52" si="17">SUM(F51)</f>
        <v>0</v>
      </c>
      <c r="G52" s="35">
        <f t="shared" si="17"/>
        <v>40000</v>
      </c>
      <c r="H52" s="35">
        <f t="shared" si="17"/>
        <v>0</v>
      </c>
      <c r="I52" s="35">
        <f t="shared" si="17"/>
        <v>0</v>
      </c>
      <c r="J52" s="35">
        <f t="shared" si="17"/>
        <v>0</v>
      </c>
      <c r="K52" s="35">
        <f t="shared" si="17"/>
        <v>0</v>
      </c>
      <c r="L52" s="35">
        <f t="shared" si="17"/>
        <v>0</v>
      </c>
      <c r="M52" s="35">
        <f t="shared" si="17"/>
        <v>0</v>
      </c>
      <c r="N52" s="54" t="s">
        <v>8</v>
      </c>
    </row>
    <row r="53" spans="2:14" ht="156" customHeight="1" x14ac:dyDescent="0.3">
      <c r="B53" s="19">
        <v>926</v>
      </c>
      <c r="C53" s="28">
        <v>92601</v>
      </c>
      <c r="D53" s="5" t="s">
        <v>71</v>
      </c>
      <c r="E53" s="4">
        <v>0</v>
      </c>
      <c r="F53" s="4">
        <v>0</v>
      </c>
      <c r="G53" s="34">
        <v>15000</v>
      </c>
      <c r="H53" s="34">
        <v>0</v>
      </c>
      <c r="I53" s="4">
        <v>0</v>
      </c>
      <c r="J53" s="34">
        <f t="shared" ref="J53" si="18">E53+H53</f>
        <v>0</v>
      </c>
      <c r="K53" s="4">
        <v>0</v>
      </c>
      <c r="L53" s="4">
        <v>0</v>
      </c>
      <c r="M53" s="4">
        <v>0</v>
      </c>
      <c r="N53" s="11" t="s">
        <v>88</v>
      </c>
    </row>
    <row r="54" spans="2:14" ht="46.8" customHeight="1" x14ac:dyDescent="0.3">
      <c r="B54" s="24"/>
      <c r="C54" s="28">
        <v>92601</v>
      </c>
      <c r="D54" s="5" t="s">
        <v>72</v>
      </c>
      <c r="E54" s="4">
        <v>0</v>
      </c>
      <c r="F54" s="4">
        <v>0</v>
      </c>
      <c r="G54" s="34">
        <v>25575</v>
      </c>
      <c r="H54" s="34">
        <v>0</v>
      </c>
      <c r="I54" s="4">
        <v>0</v>
      </c>
      <c r="J54" s="34">
        <f>E54+H54</f>
        <v>0</v>
      </c>
      <c r="K54" s="4">
        <v>0</v>
      </c>
      <c r="L54" s="4">
        <v>0</v>
      </c>
      <c r="M54" s="4">
        <v>0</v>
      </c>
      <c r="N54" s="11" t="s">
        <v>85</v>
      </c>
    </row>
    <row r="55" spans="2:14" x14ac:dyDescent="0.3">
      <c r="B55" s="56" t="s">
        <v>17</v>
      </c>
      <c r="C55" s="55"/>
      <c r="D55" s="55"/>
      <c r="E55" s="35">
        <f>SUM(E53:E54)</f>
        <v>0</v>
      </c>
      <c r="F55" s="35">
        <f t="shared" ref="F55:M55" si="19">SUM(F53:F54)</f>
        <v>0</v>
      </c>
      <c r="G55" s="35">
        <f t="shared" si="19"/>
        <v>40575</v>
      </c>
      <c r="H55" s="35">
        <f t="shared" si="19"/>
        <v>0</v>
      </c>
      <c r="I55" s="35">
        <f t="shared" si="19"/>
        <v>0</v>
      </c>
      <c r="J55" s="35">
        <f t="shared" si="19"/>
        <v>0</v>
      </c>
      <c r="K55" s="35">
        <f t="shared" si="19"/>
        <v>0</v>
      </c>
      <c r="L55" s="35">
        <f t="shared" si="19"/>
        <v>0</v>
      </c>
      <c r="M55" s="35">
        <f t="shared" si="19"/>
        <v>0</v>
      </c>
      <c r="N55" s="54" t="s">
        <v>8</v>
      </c>
    </row>
    <row r="56" spans="2:14" x14ac:dyDescent="0.3">
      <c r="B56" s="55" t="s">
        <v>18</v>
      </c>
      <c r="C56" s="55"/>
      <c r="D56" s="55"/>
      <c r="E56" s="35">
        <f t="shared" ref="E56:M56" si="20">E14+E21+E23+E29+E32+E34+E37+E39+E50+E52+E55</f>
        <v>5065796.2799999993</v>
      </c>
      <c r="F56" s="35">
        <f t="shared" si="20"/>
        <v>231504.77</v>
      </c>
      <c r="G56" s="35">
        <f t="shared" si="20"/>
        <v>12819204.35</v>
      </c>
      <c r="H56" s="35">
        <f t="shared" si="20"/>
        <v>3004748.91</v>
      </c>
      <c r="I56" s="35">
        <f t="shared" si="20"/>
        <v>0</v>
      </c>
      <c r="J56" s="35">
        <f t="shared" si="20"/>
        <v>8070545.1899999995</v>
      </c>
      <c r="K56" s="35">
        <f t="shared" si="20"/>
        <v>3292495.4399999995</v>
      </c>
      <c r="L56" s="35">
        <f t="shared" si="20"/>
        <v>4389413.6400000006</v>
      </c>
      <c r="M56" s="35">
        <f t="shared" si="20"/>
        <v>388636.11</v>
      </c>
      <c r="N56" s="54" t="s">
        <v>8</v>
      </c>
    </row>
    <row r="57" spans="2:14" x14ac:dyDescent="0.3">
      <c r="B57" s="55" t="s">
        <v>6</v>
      </c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</row>
    <row r="58" spans="2:14" ht="39.6" x14ac:dyDescent="0.3">
      <c r="B58" s="2" t="s">
        <v>25</v>
      </c>
      <c r="C58" s="2" t="s">
        <v>26</v>
      </c>
      <c r="D58" s="5" t="s">
        <v>33</v>
      </c>
      <c r="E58" s="4">
        <v>0</v>
      </c>
      <c r="F58" s="4">
        <v>0</v>
      </c>
      <c r="G58" s="4">
        <v>609500</v>
      </c>
      <c r="H58" s="4">
        <v>509500</v>
      </c>
      <c r="I58" s="4">
        <v>0</v>
      </c>
      <c r="J58" s="4">
        <f>E58+H58</f>
        <v>509500</v>
      </c>
      <c r="K58" s="4">
        <v>509500</v>
      </c>
      <c r="L58" s="4">
        <v>0</v>
      </c>
      <c r="M58" s="4">
        <v>0</v>
      </c>
      <c r="N58" s="10" t="s">
        <v>8</v>
      </c>
    </row>
    <row r="59" spans="2:14" ht="60.6" customHeight="1" x14ac:dyDescent="0.3">
      <c r="B59" s="1">
        <v>400</v>
      </c>
      <c r="C59" s="1">
        <v>40095</v>
      </c>
      <c r="D59" s="3" t="s">
        <v>7</v>
      </c>
      <c r="E59" s="4">
        <v>0</v>
      </c>
      <c r="F59" s="4">
        <v>0</v>
      </c>
      <c r="G59" s="4">
        <v>40000</v>
      </c>
      <c r="H59" s="4">
        <v>19998.47</v>
      </c>
      <c r="I59" s="4">
        <v>0</v>
      </c>
      <c r="J59" s="4">
        <f t="shared" ref="J59:J65" si="21">E59+H59</f>
        <v>19998.47</v>
      </c>
      <c r="K59" s="4">
        <v>19998.47</v>
      </c>
      <c r="L59" s="4">
        <v>0</v>
      </c>
      <c r="M59" s="4">
        <v>0</v>
      </c>
      <c r="N59" s="10" t="s">
        <v>8</v>
      </c>
    </row>
    <row r="60" spans="2:14" ht="105" customHeight="1" x14ac:dyDescent="0.3">
      <c r="B60" s="16">
        <v>600</v>
      </c>
      <c r="C60" s="16">
        <v>60013</v>
      </c>
      <c r="D60" s="3" t="s">
        <v>74</v>
      </c>
      <c r="E60" s="4">
        <v>0</v>
      </c>
      <c r="F60" s="4">
        <v>0</v>
      </c>
      <c r="G60" s="4">
        <v>281014</v>
      </c>
      <c r="H60" s="4">
        <v>0</v>
      </c>
      <c r="I60" s="4">
        <v>0</v>
      </c>
      <c r="J60" s="4">
        <f t="shared" si="21"/>
        <v>0</v>
      </c>
      <c r="K60" s="4">
        <v>0</v>
      </c>
      <c r="L60" s="4">
        <v>0</v>
      </c>
      <c r="M60" s="4">
        <v>0</v>
      </c>
      <c r="N60" s="10" t="s">
        <v>8</v>
      </c>
    </row>
    <row r="61" spans="2:14" ht="66" customHeight="1" x14ac:dyDescent="0.3">
      <c r="B61" s="1">
        <v>600</v>
      </c>
      <c r="C61" s="1">
        <v>60014</v>
      </c>
      <c r="D61" s="3" t="s">
        <v>75</v>
      </c>
      <c r="E61" s="4">
        <v>0</v>
      </c>
      <c r="F61" s="4">
        <v>0</v>
      </c>
      <c r="G61" s="4">
        <v>200000</v>
      </c>
      <c r="H61" s="4">
        <v>153670.63</v>
      </c>
      <c r="I61" s="4">
        <v>0</v>
      </c>
      <c r="J61" s="4">
        <f t="shared" si="21"/>
        <v>153670.63</v>
      </c>
      <c r="K61" s="4">
        <v>153670.63</v>
      </c>
      <c r="L61" s="4">
        <v>0</v>
      </c>
      <c r="M61" s="4">
        <v>0</v>
      </c>
      <c r="N61" s="10" t="s">
        <v>8</v>
      </c>
    </row>
    <row r="62" spans="2:14" ht="66" customHeight="1" x14ac:dyDescent="0.3">
      <c r="B62" s="20">
        <v>754</v>
      </c>
      <c r="C62" s="20">
        <v>75405</v>
      </c>
      <c r="D62" s="3" t="s">
        <v>91</v>
      </c>
      <c r="E62" s="4">
        <v>0</v>
      </c>
      <c r="F62" s="4">
        <v>0</v>
      </c>
      <c r="G62" s="4">
        <v>50000</v>
      </c>
      <c r="H62" s="4">
        <v>50000</v>
      </c>
      <c r="I62" s="4">
        <v>0</v>
      </c>
      <c r="J62" s="4">
        <f t="shared" si="21"/>
        <v>50000</v>
      </c>
      <c r="K62" s="4">
        <v>50000</v>
      </c>
      <c r="L62" s="4">
        <v>0</v>
      </c>
      <c r="M62" s="4">
        <v>0</v>
      </c>
      <c r="N62" s="10" t="s">
        <v>8</v>
      </c>
    </row>
    <row r="63" spans="2:14" ht="84.6" customHeight="1" x14ac:dyDescent="0.3">
      <c r="B63" s="6">
        <v>900</v>
      </c>
      <c r="C63" s="6">
        <v>90001</v>
      </c>
      <c r="D63" s="7" t="s">
        <v>34</v>
      </c>
      <c r="E63" s="4">
        <v>0</v>
      </c>
      <c r="F63" s="4">
        <v>0</v>
      </c>
      <c r="G63" s="9">
        <v>116000</v>
      </c>
      <c r="H63" s="9">
        <v>64480</v>
      </c>
      <c r="I63" s="4">
        <v>0</v>
      </c>
      <c r="J63" s="4">
        <f t="shared" si="21"/>
        <v>64480</v>
      </c>
      <c r="K63" s="9">
        <v>64480</v>
      </c>
      <c r="L63" s="4">
        <v>0</v>
      </c>
      <c r="M63" s="4">
        <v>0</v>
      </c>
      <c r="N63" s="10" t="s">
        <v>8</v>
      </c>
    </row>
    <row r="64" spans="2:14" ht="105.6" customHeight="1" x14ac:dyDescent="0.3">
      <c r="B64" s="6">
        <v>900</v>
      </c>
      <c r="C64" s="6">
        <v>90005</v>
      </c>
      <c r="D64" s="7" t="s">
        <v>35</v>
      </c>
      <c r="E64" s="4">
        <v>0</v>
      </c>
      <c r="F64" s="4">
        <v>0</v>
      </c>
      <c r="G64" s="9">
        <v>39900</v>
      </c>
      <c r="H64" s="9">
        <v>2999.99</v>
      </c>
      <c r="I64" s="4">
        <v>0</v>
      </c>
      <c r="J64" s="4">
        <f t="shared" si="21"/>
        <v>2999.99</v>
      </c>
      <c r="K64" s="9">
        <v>2999.99</v>
      </c>
      <c r="L64" s="4">
        <v>0</v>
      </c>
      <c r="M64" s="4">
        <v>0</v>
      </c>
      <c r="N64" s="10" t="s">
        <v>8</v>
      </c>
    </row>
    <row r="65" spans="2:14" ht="79.8" customHeight="1" x14ac:dyDescent="0.3">
      <c r="B65" s="6">
        <v>900</v>
      </c>
      <c r="C65" s="6">
        <v>90026</v>
      </c>
      <c r="D65" s="7" t="s">
        <v>76</v>
      </c>
      <c r="E65" s="4">
        <v>0</v>
      </c>
      <c r="F65" s="4">
        <v>0</v>
      </c>
      <c r="G65" s="9">
        <v>11000</v>
      </c>
      <c r="H65" s="9">
        <v>0</v>
      </c>
      <c r="I65" s="4">
        <v>0</v>
      </c>
      <c r="J65" s="4">
        <f t="shared" si="21"/>
        <v>0</v>
      </c>
      <c r="K65" s="9">
        <v>0</v>
      </c>
      <c r="L65" s="4">
        <v>0</v>
      </c>
      <c r="M65" s="4">
        <v>0</v>
      </c>
      <c r="N65" s="10" t="s">
        <v>8</v>
      </c>
    </row>
    <row r="66" spans="2:14" x14ac:dyDescent="0.3">
      <c r="B66" s="66" t="s">
        <v>16</v>
      </c>
      <c r="C66" s="66"/>
      <c r="D66" s="66"/>
      <c r="E66" s="35">
        <f t="shared" ref="E66:M66" si="22">SUM(E58:E65)</f>
        <v>0</v>
      </c>
      <c r="F66" s="35">
        <f t="shared" si="22"/>
        <v>0</v>
      </c>
      <c r="G66" s="35">
        <f t="shared" si="22"/>
        <v>1347414</v>
      </c>
      <c r="H66" s="35">
        <f t="shared" si="22"/>
        <v>800649.09</v>
      </c>
      <c r="I66" s="35">
        <f t="shared" si="22"/>
        <v>0</v>
      </c>
      <c r="J66" s="35">
        <f t="shared" si="22"/>
        <v>800649.09</v>
      </c>
      <c r="K66" s="35">
        <f t="shared" si="22"/>
        <v>800649.09</v>
      </c>
      <c r="L66" s="35">
        <f t="shared" si="22"/>
        <v>0</v>
      </c>
      <c r="M66" s="35">
        <f t="shared" si="22"/>
        <v>0</v>
      </c>
      <c r="N66" s="54" t="s">
        <v>8</v>
      </c>
    </row>
    <row r="67" spans="2:14" x14ac:dyDescent="0.3">
      <c r="B67" s="67" t="s">
        <v>9</v>
      </c>
      <c r="C67" s="67"/>
      <c r="D67" s="67"/>
      <c r="E67" s="35">
        <f t="shared" ref="E67:M67" si="23">E56+E66</f>
        <v>5065796.2799999993</v>
      </c>
      <c r="F67" s="35">
        <f t="shared" si="23"/>
        <v>231504.77</v>
      </c>
      <c r="G67" s="35">
        <f t="shared" si="23"/>
        <v>14166618.35</v>
      </c>
      <c r="H67" s="35">
        <f t="shared" si="23"/>
        <v>3805398</v>
      </c>
      <c r="I67" s="35">
        <f t="shared" si="23"/>
        <v>0</v>
      </c>
      <c r="J67" s="35">
        <f t="shared" si="23"/>
        <v>8871194.2799999993</v>
      </c>
      <c r="K67" s="35">
        <f t="shared" si="23"/>
        <v>4093144.5299999993</v>
      </c>
      <c r="L67" s="35">
        <f t="shared" si="23"/>
        <v>4389413.6400000006</v>
      </c>
      <c r="M67" s="35">
        <f t="shared" si="23"/>
        <v>388636.11</v>
      </c>
      <c r="N67" s="54" t="s">
        <v>8</v>
      </c>
    </row>
    <row r="68" spans="2:14" x14ac:dyDescent="0.3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2:14" x14ac:dyDescent="0.3">
      <c r="B69" s="63" t="s">
        <v>92</v>
      </c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</row>
    <row r="70" spans="2:14" x14ac:dyDescent="0.3">
      <c r="B70" s="12"/>
      <c r="C70" s="12"/>
      <c r="D70" s="12"/>
      <c r="E70" s="12"/>
      <c r="F70" s="12"/>
      <c r="G70" s="12"/>
      <c r="H70" s="12"/>
      <c r="I70" s="12"/>
      <c r="J70" s="18"/>
      <c r="K70" s="18"/>
      <c r="L70" s="18"/>
      <c r="M70" s="12"/>
      <c r="N70" s="12"/>
    </row>
    <row r="71" spans="2:14" x14ac:dyDescent="0.3">
      <c r="G71" s="13"/>
      <c r="H71" s="13"/>
      <c r="I71" s="13"/>
      <c r="J71" s="13"/>
      <c r="K71" s="13"/>
    </row>
    <row r="72" spans="2:14" x14ac:dyDescent="0.3">
      <c r="K72" s="13"/>
    </row>
    <row r="73" spans="2:14" x14ac:dyDescent="0.3">
      <c r="G73" s="13"/>
      <c r="H73" s="13"/>
    </row>
    <row r="74" spans="2:14" x14ac:dyDescent="0.3">
      <c r="G74" s="13"/>
    </row>
    <row r="75" spans="2:14" x14ac:dyDescent="0.3">
      <c r="G75" s="13"/>
    </row>
    <row r="76" spans="2:14" x14ac:dyDescent="0.3">
      <c r="G76" s="13"/>
    </row>
    <row r="77" spans="2:14" x14ac:dyDescent="0.3">
      <c r="G77" s="13"/>
    </row>
    <row r="78" spans="2:14" x14ac:dyDescent="0.3">
      <c r="G78" s="13"/>
    </row>
    <row r="79" spans="2:14" x14ac:dyDescent="0.3">
      <c r="G79" s="13"/>
    </row>
    <row r="80" spans="2:14" x14ac:dyDescent="0.3">
      <c r="G80" s="13"/>
    </row>
    <row r="81" spans="7:7" x14ac:dyDescent="0.3">
      <c r="G81" s="13"/>
    </row>
  </sheetData>
  <mergeCells count="19">
    <mergeCell ref="L2:N2"/>
    <mergeCell ref="B69:N69"/>
    <mergeCell ref="C4:L5"/>
    <mergeCell ref="B9:N9"/>
    <mergeCell ref="B14:D14"/>
    <mergeCell ref="B21:D21"/>
    <mergeCell ref="B29:D29"/>
    <mergeCell ref="B34:D34"/>
    <mergeCell ref="B37:D37"/>
    <mergeCell ref="B66:D66"/>
    <mergeCell ref="B67:D67"/>
    <mergeCell ref="B50:D50"/>
    <mergeCell ref="B52:D52"/>
    <mergeCell ref="B56:D56"/>
    <mergeCell ref="B57:N57"/>
    <mergeCell ref="B55:D55"/>
    <mergeCell ref="B23:D23"/>
    <mergeCell ref="B39:D39"/>
    <mergeCell ref="B32:D32"/>
  </mergeCells>
  <pageMargins left="1" right="1" top="1" bottom="1" header="0.5" footer="0.5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2019-08-27T07:10:36Z</dcterms:modified>
</cp:coreProperties>
</file>