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audia\Desktop\"/>
    </mc:Choice>
  </mc:AlternateContent>
  <bookViews>
    <workbookView xWindow="0" yWindow="0" windowWidth="21600" windowHeight="9435"/>
  </bookViews>
  <sheets>
    <sheet name="Page1" sheetId="1" r:id="rId1"/>
  </sheets>
  <definedNames>
    <definedName name="_xlnm.Print_Area" localSheetId="0">Page1!$A$1:$W$700</definedName>
    <definedName name="_xlnm.Print_Titles" localSheetId="0">Page1!$5:$8</definedName>
  </definedNames>
  <calcPr calcId="152511"/>
</workbook>
</file>

<file path=xl/calcChain.xml><?xml version="1.0" encoding="utf-8"?>
<calcChain xmlns="http://schemas.openxmlformats.org/spreadsheetml/2006/main">
  <c r="T690" i="1" l="1"/>
  <c r="T688" i="1"/>
  <c r="T669" i="1" s="1"/>
  <c r="T670" i="1"/>
  <c r="T666" i="1"/>
  <c r="T664" i="1"/>
  <c r="T660" i="1"/>
  <c r="T658" i="1"/>
  <c r="T653" i="1"/>
  <c r="T651" i="1"/>
  <c r="T650" i="1" s="1"/>
  <c r="T634" i="1"/>
  <c r="T627" i="1"/>
  <c r="T621" i="1"/>
  <c r="T617" i="1"/>
  <c r="T615" i="1"/>
  <c r="T599" i="1"/>
  <c r="T596" i="1"/>
  <c r="T580" i="1"/>
  <c r="T573" i="1"/>
  <c r="T570" i="1"/>
  <c r="T560" i="1"/>
  <c r="T558" i="1"/>
  <c r="T546" i="1"/>
  <c r="T532" i="1"/>
  <c r="T531" i="1" s="1"/>
  <c r="T527" i="1"/>
  <c r="T524" i="1"/>
  <c r="T514" i="1"/>
  <c r="T513" i="1" s="1"/>
  <c r="T503" i="1"/>
  <c r="T500" i="1"/>
  <c r="T490" i="1"/>
  <c r="T471" i="1"/>
  <c r="T468" i="1"/>
  <c r="T464" i="1"/>
  <c r="T459" i="1"/>
  <c r="T457" i="1"/>
  <c r="T435" i="1"/>
  <c r="T433" i="1"/>
  <c r="T432" i="1"/>
  <c r="T430" i="1"/>
  <c r="T415" i="1"/>
  <c r="T409" i="1"/>
  <c r="T408" i="1"/>
  <c r="T373" i="1"/>
  <c r="T370" i="1"/>
  <c r="T358" i="1"/>
  <c r="T346" i="1"/>
  <c r="T335" i="1"/>
  <c r="T320" i="1"/>
  <c r="T315" i="1"/>
  <c r="T312" i="1"/>
  <c r="T299" i="1"/>
  <c r="T285" i="1"/>
  <c r="T274" i="1"/>
  <c r="T253" i="1"/>
  <c r="T252" i="1" s="1"/>
  <c r="T250" i="1"/>
  <c r="T248" i="1"/>
  <c r="T247" i="1"/>
  <c r="T245" i="1"/>
  <c r="T242" i="1"/>
  <c r="T241" i="1"/>
  <c r="T238" i="1"/>
  <c r="T233" i="1"/>
  <c r="T217" i="1"/>
  <c r="T201" i="1"/>
  <c r="T198" i="1"/>
  <c r="T197" i="1" s="1"/>
  <c r="T193" i="1"/>
  <c r="T192" i="1"/>
  <c r="T183" i="1"/>
  <c r="T177" i="1"/>
  <c r="T176" i="1" s="1"/>
  <c r="T168" i="1"/>
  <c r="T152" i="1"/>
  <c r="T150" i="1"/>
  <c r="T121" i="1"/>
  <c r="T110" i="1"/>
  <c r="T105" i="1"/>
  <c r="T104" i="1" s="1"/>
  <c r="T102" i="1"/>
  <c r="T97" i="1"/>
  <c r="T91" i="1"/>
  <c r="T90" i="1" s="1"/>
  <c r="T86" i="1"/>
  <c r="T71" i="1"/>
  <c r="T70" i="1"/>
  <c r="T68" i="1"/>
  <c r="T67" i="1" s="1"/>
  <c r="T59" i="1"/>
  <c r="T53" i="1"/>
  <c r="T39" i="1" s="1"/>
  <c r="T46" i="1"/>
  <c r="T40" i="1"/>
  <c r="T37" i="1"/>
  <c r="T32" i="1" s="1"/>
  <c r="T35" i="1"/>
  <c r="T33" i="1"/>
  <c r="T20" i="1"/>
  <c r="T9" i="1" s="1"/>
  <c r="T18" i="1"/>
  <c r="T10" i="1"/>
  <c r="T572" i="1" l="1"/>
  <c r="T699" i="1"/>
  <c r="H634" i="1"/>
  <c r="I634" i="1"/>
  <c r="J634" i="1"/>
  <c r="K634" i="1"/>
  <c r="L634" i="1"/>
  <c r="M634" i="1"/>
  <c r="N634" i="1"/>
  <c r="O634" i="1"/>
  <c r="P634" i="1"/>
  <c r="Q634" i="1"/>
  <c r="R634" i="1"/>
  <c r="S634" i="1"/>
  <c r="U634" i="1"/>
  <c r="V634" i="1"/>
  <c r="G634" i="1"/>
  <c r="W396" i="1" l="1"/>
  <c r="W397" i="1"/>
  <c r="W398" i="1"/>
  <c r="W399" i="1"/>
  <c r="W400" i="1"/>
  <c r="W401" i="1"/>
  <c r="W402" i="1"/>
  <c r="W403" i="1"/>
  <c r="W405" i="1"/>
  <c r="W406" i="1"/>
  <c r="W407" i="1"/>
  <c r="W11" i="1"/>
  <c r="W12" i="1"/>
  <c r="W13" i="1"/>
  <c r="W14" i="1"/>
  <c r="W15" i="1"/>
  <c r="W17" i="1"/>
  <c r="W19" i="1"/>
  <c r="W21" i="1"/>
  <c r="W22" i="1"/>
  <c r="W23" i="1"/>
  <c r="W24" i="1"/>
  <c r="W25" i="1"/>
  <c r="W26" i="1"/>
  <c r="W27" i="1"/>
  <c r="W28" i="1"/>
  <c r="W29" i="1"/>
  <c r="W30" i="1"/>
  <c r="W31" i="1"/>
  <c r="W34" i="1"/>
  <c r="W36" i="1"/>
  <c r="W38" i="1"/>
  <c r="W41" i="1"/>
  <c r="W42" i="1"/>
  <c r="W43" i="1"/>
  <c r="W44" i="1"/>
  <c r="W45" i="1"/>
  <c r="W47" i="1"/>
  <c r="W48" i="1"/>
  <c r="W49" i="1"/>
  <c r="W50" i="1"/>
  <c r="W51" i="1"/>
  <c r="W52" i="1"/>
  <c r="W54" i="1"/>
  <c r="W55" i="1"/>
  <c r="W56" i="1"/>
  <c r="W57" i="1"/>
  <c r="W58" i="1"/>
  <c r="W60" i="1"/>
  <c r="W61" i="1"/>
  <c r="W62" i="1"/>
  <c r="W63" i="1"/>
  <c r="W64" i="1"/>
  <c r="W65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7" i="1"/>
  <c r="W88" i="1"/>
  <c r="W89" i="1"/>
  <c r="W92" i="1"/>
  <c r="W93" i="1"/>
  <c r="W94" i="1"/>
  <c r="W95" i="1"/>
  <c r="W96" i="1"/>
  <c r="W98" i="1"/>
  <c r="W99" i="1"/>
  <c r="W100" i="1"/>
  <c r="W101" i="1"/>
  <c r="W106" i="1"/>
  <c r="W107" i="1"/>
  <c r="W108" i="1"/>
  <c r="W109" i="1"/>
  <c r="W111" i="1"/>
  <c r="W112" i="1"/>
  <c r="W113" i="1"/>
  <c r="W114" i="1"/>
  <c r="W115" i="1"/>
  <c r="W116" i="1"/>
  <c r="W117" i="1"/>
  <c r="W118" i="1"/>
  <c r="W119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1" i="1"/>
  <c r="W153" i="1"/>
  <c r="W154" i="1"/>
  <c r="W157" i="1"/>
  <c r="W158" i="1"/>
  <c r="W159" i="1"/>
  <c r="W160" i="1"/>
  <c r="W161" i="1"/>
  <c r="W162" i="1"/>
  <c r="W163" i="1"/>
  <c r="W164" i="1"/>
  <c r="W165" i="1"/>
  <c r="W166" i="1"/>
  <c r="W167" i="1"/>
  <c r="W169" i="1"/>
  <c r="W170" i="1"/>
  <c r="W171" i="1"/>
  <c r="W172" i="1"/>
  <c r="W173" i="1"/>
  <c r="W174" i="1"/>
  <c r="W178" i="1"/>
  <c r="W179" i="1"/>
  <c r="W180" i="1"/>
  <c r="W181" i="1"/>
  <c r="W182" i="1"/>
  <c r="W184" i="1"/>
  <c r="W185" i="1"/>
  <c r="W186" i="1"/>
  <c r="W187" i="1"/>
  <c r="W188" i="1"/>
  <c r="W189" i="1"/>
  <c r="W190" i="1"/>
  <c r="W191" i="1"/>
  <c r="W194" i="1"/>
  <c r="W195" i="1"/>
  <c r="W196" i="1"/>
  <c r="W199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4" i="1"/>
  <c r="W235" i="1"/>
  <c r="W236" i="1"/>
  <c r="W237" i="1"/>
  <c r="W239" i="1"/>
  <c r="W240" i="1"/>
  <c r="W243" i="1"/>
  <c r="W244" i="1"/>
  <c r="W246" i="1"/>
  <c r="W249" i="1"/>
  <c r="W251" i="1"/>
  <c r="W254" i="1"/>
  <c r="W255" i="1"/>
  <c r="W256" i="1"/>
  <c r="W257" i="1"/>
  <c r="W258" i="1"/>
  <c r="W259" i="1"/>
  <c r="W260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5" i="1"/>
  <c r="W276" i="1"/>
  <c r="W277" i="1"/>
  <c r="W278" i="1"/>
  <c r="W279" i="1"/>
  <c r="W280" i="1"/>
  <c r="W281" i="1"/>
  <c r="W282" i="1"/>
  <c r="W283" i="1"/>
  <c r="W284" i="1"/>
  <c r="W286" i="1"/>
  <c r="W287" i="1"/>
  <c r="W288" i="1"/>
  <c r="W289" i="1"/>
  <c r="W291" i="1"/>
  <c r="W292" i="1"/>
  <c r="W293" i="1"/>
  <c r="W294" i="1"/>
  <c r="W295" i="1"/>
  <c r="W296" i="1"/>
  <c r="W297" i="1"/>
  <c r="W298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3" i="1"/>
  <c r="W314" i="1"/>
  <c r="W316" i="1"/>
  <c r="W317" i="1"/>
  <c r="W318" i="1"/>
  <c r="W319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6" i="1"/>
  <c r="W337" i="1"/>
  <c r="W338" i="1"/>
  <c r="W339" i="1"/>
  <c r="W340" i="1"/>
  <c r="W341" i="1"/>
  <c r="W342" i="1"/>
  <c r="W343" i="1"/>
  <c r="W344" i="1"/>
  <c r="W345" i="1"/>
  <c r="W347" i="1"/>
  <c r="W348" i="1"/>
  <c r="W349" i="1"/>
  <c r="W350" i="1"/>
  <c r="W351" i="1"/>
  <c r="W352" i="1"/>
  <c r="W353" i="1"/>
  <c r="W354" i="1"/>
  <c r="W355" i="1"/>
  <c r="W356" i="1"/>
  <c r="W357" i="1"/>
  <c r="W359" i="1"/>
  <c r="W360" i="1"/>
  <c r="W361" i="1"/>
  <c r="W362" i="1"/>
  <c r="W363" i="1"/>
  <c r="W364" i="1"/>
  <c r="W365" i="1"/>
  <c r="W366" i="1"/>
  <c r="W367" i="1"/>
  <c r="W369" i="1"/>
  <c r="W371" i="1"/>
  <c r="W372" i="1"/>
  <c r="W374" i="1"/>
  <c r="W375" i="1"/>
  <c r="W378" i="1"/>
  <c r="W379" i="1"/>
  <c r="W382" i="1"/>
  <c r="W385" i="1"/>
  <c r="W387" i="1"/>
  <c r="W388" i="1"/>
  <c r="W389" i="1"/>
  <c r="W390" i="1"/>
  <c r="W391" i="1"/>
  <c r="W392" i="1"/>
  <c r="W393" i="1"/>
  <c r="W394" i="1"/>
  <c r="W410" i="1"/>
  <c r="W411" i="1"/>
  <c r="W412" i="1"/>
  <c r="W413" i="1"/>
  <c r="W414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4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8" i="1"/>
  <c r="W460" i="1"/>
  <c r="W461" i="1"/>
  <c r="W462" i="1"/>
  <c r="W463" i="1"/>
  <c r="W465" i="1"/>
  <c r="W466" i="1"/>
  <c r="W467" i="1"/>
  <c r="W469" i="1"/>
  <c r="W470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1" i="1"/>
  <c r="W492" i="1"/>
  <c r="W493" i="1"/>
  <c r="W494" i="1"/>
  <c r="W495" i="1"/>
  <c r="W496" i="1"/>
  <c r="W497" i="1"/>
  <c r="W498" i="1"/>
  <c r="W499" i="1"/>
  <c r="W502" i="1"/>
  <c r="W504" i="1"/>
  <c r="W505" i="1"/>
  <c r="W506" i="1"/>
  <c r="W507" i="1"/>
  <c r="W508" i="1"/>
  <c r="W509" i="1"/>
  <c r="W510" i="1"/>
  <c r="W511" i="1"/>
  <c r="W512" i="1"/>
  <c r="W515" i="1"/>
  <c r="W516" i="1"/>
  <c r="W517" i="1"/>
  <c r="W518" i="1"/>
  <c r="W519" i="1"/>
  <c r="W520" i="1"/>
  <c r="W521" i="1"/>
  <c r="W522" i="1"/>
  <c r="W523" i="1"/>
  <c r="W525" i="1"/>
  <c r="W526" i="1"/>
  <c r="W528" i="1"/>
  <c r="W529" i="1"/>
  <c r="W530" i="1"/>
  <c r="W533" i="1"/>
  <c r="W534" i="1"/>
  <c r="W535" i="1"/>
  <c r="W536" i="1"/>
  <c r="W537" i="1"/>
  <c r="W538" i="1"/>
  <c r="W539" i="1"/>
  <c r="W540" i="1"/>
  <c r="W541" i="1"/>
  <c r="W542" i="1"/>
  <c r="W543" i="1"/>
  <c r="W544" i="1"/>
  <c r="W545" i="1"/>
  <c r="W547" i="1"/>
  <c r="W548" i="1"/>
  <c r="W549" i="1"/>
  <c r="W550" i="1"/>
  <c r="W551" i="1"/>
  <c r="W552" i="1"/>
  <c r="W553" i="1"/>
  <c r="W554" i="1"/>
  <c r="W555" i="1"/>
  <c r="W556" i="1"/>
  <c r="W557" i="1"/>
  <c r="W559" i="1"/>
  <c r="W561" i="1"/>
  <c r="W562" i="1"/>
  <c r="W563" i="1"/>
  <c r="W564" i="1"/>
  <c r="W565" i="1"/>
  <c r="W566" i="1"/>
  <c r="W567" i="1"/>
  <c r="W568" i="1"/>
  <c r="W569" i="1"/>
  <c r="W574" i="1"/>
  <c r="W575" i="1"/>
  <c r="W576" i="1"/>
  <c r="W577" i="1"/>
  <c r="W578" i="1"/>
  <c r="W579" i="1"/>
  <c r="W581" i="1"/>
  <c r="W582" i="1"/>
  <c r="W583" i="1"/>
  <c r="W584" i="1"/>
  <c r="W585" i="1"/>
  <c r="W586" i="1"/>
  <c r="W587" i="1"/>
  <c r="W588" i="1"/>
  <c r="W589" i="1"/>
  <c r="W590" i="1"/>
  <c r="W591" i="1"/>
  <c r="W592" i="1"/>
  <c r="W593" i="1"/>
  <c r="W594" i="1"/>
  <c r="W595" i="1"/>
  <c r="W597" i="1"/>
  <c r="W598" i="1"/>
  <c r="W600" i="1"/>
  <c r="W601" i="1"/>
  <c r="W602" i="1"/>
  <c r="W603" i="1"/>
  <c r="W604" i="1"/>
  <c r="W605" i="1"/>
  <c r="W606" i="1"/>
  <c r="W607" i="1"/>
  <c r="W608" i="1"/>
  <c r="W609" i="1"/>
  <c r="W610" i="1"/>
  <c r="W611" i="1"/>
  <c r="W612" i="1"/>
  <c r="W613" i="1"/>
  <c r="W614" i="1"/>
  <c r="W616" i="1"/>
  <c r="W618" i="1"/>
  <c r="W619" i="1"/>
  <c r="W620" i="1"/>
  <c r="W622" i="1"/>
  <c r="W623" i="1"/>
  <c r="W624" i="1"/>
  <c r="W625" i="1"/>
  <c r="W626" i="1"/>
  <c r="W635" i="1"/>
  <c r="W636" i="1"/>
  <c r="W637" i="1"/>
  <c r="W638" i="1"/>
  <c r="W639" i="1"/>
  <c r="W640" i="1"/>
  <c r="W641" i="1"/>
  <c r="W642" i="1"/>
  <c r="W643" i="1"/>
  <c r="W644" i="1"/>
  <c r="W645" i="1"/>
  <c r="W646" i="1"/>
  <c r="W647" i="1"/>
  <c r="W648" i="1"/>
  <c r="W652" i="1"/>
  <c r="W654" i="1"/>
  <c r="W655" i="1"/>
  <c r="W656" i="1"/>
  <c r="W657" i="1"/>
  <c r="W659" i="1"/>
  <c r="W661" i="1"/>
  <c r="W662" i="1"/>
  <c r="W663" i="1"/>
  <c r="W665" i="1"/>
  <c r="W668" i="1"/>
  <c r="W671" i="1"/>
  <c r="W672" i="1"/>
  <c r="W673" i="1"/>
  <c r="W674" i="1"/>
  <c r="W675" i="1"/>
  <c r="W676" i="1"/>
  <c r="W677" i="1"/>
  <c r="W678" i="1"/>
  <c r="W679" i="1"/>
  <c r="W680" i="1"/>
  <c r="W681" i="1"/>
  <c r="W682" i="1"/>
  <c r="W683" i="1"/>
  <c r="W684" i="1"/>
  <c r="W685" i="1"/>
  <c r="W686" i="1"/>
  <c r="W687" i="1"/>
  <c r="W689" i="1"/>
  <c r="W691" i="1"/>
  <c r="W692" i="1"/>
  <c r="W693" i="1"/>
  <c r="W695" i="1"/>
  <c r="W696" i="1"/>
  <c r="W697" i="1"/>
  <c r="W698" i="1"/>
  <c r="G670" i="1" l="1"/>
  <c r="H670" i="1"/>
  <c r="I670" i="1"/>
  <c r="J670" i="1"/>
  <c r="K670" i="1"/>
  <c r="L670" i="1"/>
  <c r="M670" i="1"/>
  <c r="N670" i="1"/>
  <c r="O670" i="1"/>
  <c r="P670" i="1"/>
  <c r="Q670" i="1"/>
  <c r="R670" i="1"/>
  <c r="S670" i="1"/>
  <c r="U670" i="1"/>
  <c r="V670" i="1"/>
  <c r="F670" i="1"/>
  <c r="G664" i="1"/>
  <c r="H664" i="1"/>
  <c r="I664" i="1"/>
  <c r="J664" i="1"/>
  <c r="K664" i="1"/>
  <c r="L664" i="1"/>
  <c r="M664" i="1"/>
  <c r="N664" i="1"/>
  <c r="O664" i="1"/>
  <c r="P664" i="1"/>
  <c r="Q664" i="1"/>
  <c r="R664" i="1"/>
  <c r="S664" i="1"/>
  <c r="U664" i="1"/>
  <c r="V664" i="1"/>
  <c r="F664" i="1"/>
  <c r="G580" i="1"/>
  <c r="H580" i="1"/>
  <c r="I580" i="1"/>
  <c r="J580" i="1"/>
  <c r="K580" i="1"/>
  <c r="L580" i="1"/>
  <c r="M580" i="1"/>
  <c r="N580" i="1"/>
  <c r="O580" i="1"/>
  <c r="P580" i="1"/>
  <c r="Q580" i="1"/>
  <c r="R580" i="1"/>
  <c r="S580" i="1"/>
  <c r="U580" i="1"/>
  <c r="V580" i="1"/>
  <c r="F580" i="1"/>
  <c r="G558" i="1"/>
  <c r="H558" i="1"/>
  <c r="I558" i="1"/>
  <c r="J558" i="1"/>
  <c r="K558" i="1"/>
  <c r="L558" i="1"/>
  <c r="M558" i="1"/>
  <c r="N558" i="1"/>
  <c r="O558" i="1"/>
  <c r="P558" i="1"/>
  <c r="Q558" i="1"/>
  <c r="R558" i="1"/>
  <c r="S558" i="1"/>
  <c r="U558" i="1"/>
  <c r="V558" i="1"/>
  <c r="F558" i="1"/>
  <c r="W670" i="1" l="1"/>
  <c r="W558" i="1"/>
  <c r="W580" i="1"/>
  <c r="W664" i="1"/>
  <c r="G464" i="1"/>
  <c r="H464" i="1"/>
  <c r="I464" i="1"/>
  <c r="J464" i="1"/>
  <c r="K464" i="1"/>
  <c r="L464" i="1"/>
  <c r="M464" i="1"/>
  <c r="N464" i="1"/>
  <c r="O464" i="1"/>
  <c r="P464" i="1"/>
  <c r="Q464" i="1"/>
  <c r="R464" i="1"/>
  <c r="S464" i="1"/>
  <c r="U464" i="1"/>
  <c r="V464" i="1"/>
  <c r="F464" i="1"/>
  <c r="G435" i="1"/>
  <c r="H435" i="1"/>
  <c r="I435" i="1"/>
  <c r="J435" i="1"/>
  <c r="K435" i="1"/>
  <c r="L435" i="1"/>
  <c r="M435" i="1"/>
  <c r="N435" i="1"/>
  <c r="O435" i="1"/>
  <c r="P435" i="1"/>
  <c r="Q435" i="1"/>
  <c r="R435" i="1"/>
  <c r="S435" i="1"/>
  <c r="U435" i="1"/>
  <c r="F435" i="1"/>
  <c r="G370" i="1"/>
  <c r="H370" i="1"/>
  <c r="I370" i="1"/>
  <c r="J370" i="1"/>
  <c r="K370" i="1"/>
  <c r="L370" i="1"/>
  <c r="M370" i="1"/>
  <c r="N370" i="1"/>
  <c r="O370" i="1"/>
  <c r="P370" i="1"/>
  <c r="Q370" i="1"/>
  <c r="R370" i="1"/>
  <c r="S370" i="1"/>
  <c r="U370" i="1"/>
  <c r="F370" i="1"/>
  <c r="G320" i="1"/>
  <c r="H320" i="1"/>
  <c r="I320" i="1"/>
  <c r="J320" i="1"/>
  <c r="K320" i="1"/>
  <c r="L320" i="1"/>
  <c r="M320" i="1"/>
  <c r="N320" i="1"/>
  <c r="O320" i="1"/>
  <c r="P320" i="1"/>
  <c r="Q320" i="1"/>
  <c r="R320" i="1"/>
  <c r="S320" i="1"/>
  <c r="U320" i="1"/>
  <c r="F320" i="1"/>
  <c r="G274" i="1"/>
  <c r="H274" i="1"/>
  <c r="I274" i="1"/>
  <c r="J274" i="1"/>
  <c r="K274" i="1"/>
  <c r="L274" i="1"/>
  <c r="M274" i="1"/>
  <c r="N274" i="1"/>
  <c r="O274" i="1"/>
  <c r="P274" i="1"/>
  <c r="Q274" i="1"/>
  <c r="R274" i="1"/>
  <c r="S274" i="1"/>
  <c r="U274" i="1"/>
  <c r="F274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U238" i="1"/>
  <c r="V238" i="1"/>
  <c r="F23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U198" i="1"/>
  <c r="V198" i="1"/>
  <c r="F198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U183" i="1"/>
  <c r="F183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U97" i="1"/>
  <c r="V97" i="1"/>
  <c r="F97" i="1"/>
  <c r="G40" i="1"/>
  <c r="H40" i="1"/>
  <c r="I40" i="1"/>
  <c r="J40" i="1"/>
  <c r="K40" i="1"/>
  <c r="L40" i="1"/>
  <c r="M40" i="1"/>
  <c r="N40" i="1"/>
  <c r="N39" i="1" s="1"/>
  <c r="O40" i="1"/>
  <c r="P40" i="1"/>
  <c r="Q40" i="1"/>
  <c r="R40" i="1"/>
  <c r="R39" i="1" s="1"/>
  <c r="S40" i="1"/>
  <c r="U40" i="1"/>
  <c r="V40" i="1"/>
  <c r="F40" i="1"/>
  <c r="V35" i="1"/>
  <c r="U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W35" i="1" s="1"/>
  <c r="F35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U20" i="1"/>
  <c r="V20" i="1"/>
  <c r="F2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U10" i="1"/>
  <c r="V10" i="1"/>
  <c r="F10" i="1"/>
  <c r="F690" i="1"/>
  <c r="F688" i="1"/>
  <c r="F669" i="1"/>
  <c r="F666" i="1"/>
  <c r="F660" i="1"/>
  <c r="F658" i="1"/>
  <c r="F653" i="1"/>
  <c r="F651" i="1"/>
  <c r="F634" i="1"/>
  <c r="F627" i="1"/>
  <c r="F621" i="1"/>
  <c r="F617" i="1"/>
  <c r="F615" i="1"/>
  <c r="F599" i="1"/>
  <c r="F596" i="1"/>
  <c r="F573" i="1"/>
  <c r="F570" i="1"/>
  <c r="F560" i="1"/>
  <c r="F546" i="1"/>
  <c r="F532" i="1"/>
  <c r="F527" i="1"/>
  <c r="F524" i="1"/>
  <c r="F514" i="1"/>
  <c r="F503" i="1"/>
  <c r="F500" i="1"/>
  <c r="F490" i="1"/>
  <c r="F471" i="1"/>
  <c r="F468" i="1"/>
  <c r="F459" i="1"/>
  <c r="F457" i="1"/>
  <c r="F433" i="1"/>
  <c r="F430" i="1"/>
  <c r="F415" i="1"/>
  <c r="F409" i="1"/>
  <c r="F373" i="1"/>
  <c r="F358" i="1"/>
  <c r="F346" i="1"/>
  <c r="F335" i="1"/>
  <c r="F315" i="1"/>
  <c r="F312" i="1"/>
  <c r="F299" i="1"/>
  <c r="F285" i="1"/>
  <c r="F253" i="1"/>
  <c r="F250" i="1"/>
  <c r="F248" i="1"/>
  <c r="F247" i="1" s="1"/>
  <c r="F245" i="1"/>
  <c r="F242" i="1"/>
  <c r="F233" i="1"/>
  <c r="F217" i="1"/>
  <c r="F201" i="1"/>
  <c r="F193" i="1"/>
  <c r="F192" i="1" s="1"/>
  <c r="F177" i="1"/>
  <c r="F168" i="1"/>
  <c r="F152" i="1"/>
  <c r="F150" i="1"/>
  <c r="F121" i="1"/>
  <c r="F110" i="1"/>
  <c r="F105" i="1"/>
  <c r="F102" i="1"/>
  <c r="F91" i="1"/>
  <c r="F86" i="1"/>
  <c r="F71" i="1"/>
  <c r="F68" i="1"/>
  <c r="F67" i="1" s="1"/>
  <c r="F59" i="1"/>
  <c r="F53" i="1"/>
  <c r="F46" i="1"/>
  <c r="F37" i="1"/>
  <c r="F33" i="1"/>
  <c r="F18" i="1"/>
  <c r="H690" i="1"/>
  <c r="I690" i="1"/>
  <c r="I669" i="1" s="1"/>
  <c r="J690" i="1"/>
  <c r="K690" i="1"/>
  <c r="K669" i="1" s="1"/>
  <c r="L690" i="1"/>
  <c r="M690" i="1"/>
  <c r="M669" i="1" s="1"/>
  <c r="N690" i="1"/>
  <c r="O690" i="1"/>
  <c r="O669" i="1" s="1"/>
  <c r="P690" i="1"/>
  <c r="Q690" i="1"/>
  <c r="Q669" i="1" s="1"/>
  <c r="R690" i="1"/>
  <c r="S690" i="1"/>
  <c r="S669" i="1" s="1"/>
  <c r="U690" i="1"/>
  <c r="V690" i="1"/>
  <c r="V669" i="1" s="1"/>
  <c r="G690" i="1"/>
  <c r="H688" i="1"/>
  <c r="I688" i="1"/>
  <c r="J688" i="1"/>
  <c r="J669" i="1" s="1"/>
  <c r="K688" i="1"/>
  <c r="L688" i="1"/>
  <c r="L669" i="1" s="1"/>
  <c r="M688" i="1"/>
  <c r="N688" i="1"/>
  <c r="N669" i="1" s="1"/>
  <c r="O688" i="1"/>
  <c r="P688" i="1"/>
  <c r="P669" i="1" s="1"/>
  <c r="Q688" i="1"/>
  <c r="R688" i="1"/>
  <c r="R669" i="1" s="1"/>
  <c r="S688" i="1"/>
  <c r="U688" i="1"/>
  <c r="U669" i="1" s="1"/>
  <c r="V688" i="1"/>
  <c r="G688" i="1"/>
  <c r="W688" i="1" s="1"/>
  <c r="H669" i="1"/>
  <c r="H666" i="1"/>
  <c r="I666" i="1"/>
  <c r="J666" i="1"/>
  <c r="K666" i="1"/>
  <c r="L666" i="1"/>
  <c r="M666" i="1"/>
  <c r="N666" i="1"/>
  <c r="O666" i="1"/>
  <c r="P666" i="1"/>
  <c r="Q666" i="1"/>
  <c r="R666" i="1"/>
  <c r="S666" i="1"/>
  <c r="U666" i="1"/>
  <c r="V666" i="1"/>
  <c r="G666" i="1"/>
  <c r="W666" i="1" s="1"/>
  <c r="H660" i="1"/>
  <c r="I660" i="1"/>
  <c r="J660" i="1"/>
  <c r="K660" i="1"/>
  <c r="L660" i="1"/>
  <c r="M660" i="1"/>
  <c r="N660" i="1"/>
  <c r="O660" i="1"/>
  <c r="P660" i="1"/>
  <c r="Q660" i="1"/>
  <c r="R660" i="1"/>
  <c r="S660" i="1"/>
  <c r="U660" i="1"/>
  <c r="V660" i="1"/>
  <c r="G660" i="1"/>
  <c r="H658" i="1"/>
  <c r="I658" i="1"/>
  <c r="J658" i="1"/>
  <c r="K658" i="1"/>
  <c r="L658" i="1"/>
  <c r="M658" i="1"/>
  <c r="N658" i="1"/>
  <c r="O658" i="1"/>
  <c r="P658" i="1"/>
  <c r="Q658" i="1"/>
  <c r="R658" i="1"/>
  <c r="S658" i="1"/>
  <c r="U658" i="1"/>
  <c r="V658" i="1"/>
  <c r="G658" i="1"/>
  <c r="W658" i="1" s="1"/>
  <c r="H653" i="1"/>
  <c r="I653" i="1"/>
  <c r="J653" i="1"/>
  <c r="K653" i="1"/>
  <c r="L653" i="1"/>
  <c r="M653" i="1"/>
  <c r="N653" i="1"/>
  <c r="O653" i="1"/>
  <c r="P653" i="1"/>
  <c r="Q653" i="1"/>
  <c r="R653" i="1"/>
  <c r="S653" i="1"/>
  <c r="U653" i="1"/>
  <c r="V653" i="1"/>
  <c r="G653" i="1"/>
  <c r="H651" i="1"/>
  <c r="I651" i="1"/>
  <c r="J651" i="1"/>
  <c r="K651" i="1"/>
  <c r="L651" i="1"/>
  <c r="M651" i="1"/>
  <c r="N651" i="1"/>
  <c r="O651" i="1"/>
  <c r="P651" i="1"/>
  <c r="Q651" i="1"/>
  <c r="R651" i="1"/>
  <c r="S651" i="1"/>
  <c r="U651" i="1"/>
  <c r="V651" i="1"/>
  <c r="G651" i="1"/>
  <c r="H627" i="1"/>
  <c r="I627" i="1"/>
  <c r="J627" i="1"/>
  <c r="K627" i="1"/>
  <c r="L627" i="1"/>
  <c r="M627" i="1"/>
  <c r="N627" i="1"/>
  <c r="O627" i="1"/>
  <c r="P627" i="1"/>
  <c r="Q627" i="1"/>
  <c r="R627" i="1"/>
  <c r="S627" i="1"/>
  <c r="U627" i="1"/>
  <c r="V627" i="1"/>
  <c r="G627" i="1"/>
  <c r="H621" i="1"/>
  <c r="I621" i="1"/>
  <c r="J621" i="1"/>
  <c r="K621" i="1"/>
  <c r="L621" i="1"/>
  <c r="M621" i="1"/>
  <c r="N621" i="1"/>
  <c r="O621" i="1"/>
  <c r="P621" i="1"/>
  <c r="Q621" i="1"/>
  <c r="R621" i="1"/>
  <c r="S621" i="1"/>
  <c r="U621" i="1"/>
  <c r="V621" i="1"/>
  <c r="G621" i="1"/>
  <c r="H617" i="1"/>
  <c r="I617" i="1"/>
  <c r="J617" i="1"/>
  <c r="K617" i="1"/>
  <c r="L617" i="1"/>
  <c r="M617" i="1"/>
  <c r="N617" i="1"/>
  <c r="O617" i="1"/>
  <c r="P617" i="1"/>
  <c r="Q617" i="1"/>
  <c r="R617" i="1"/>
  <c r="S617" i="1"/>
  <c r="U617" i="1"/>
  <c r="V617" i="1"/>
  <c r="G617" i="1"/>
  <c r="W617" i="1" s="1"/>
  <c r="H615" i="1"/>
  <c r="I615" i="1"/>
  <c r="J615" i="1"/>
  <c r="K615" i="1"/>
  <c r="L615" i="1"/>
  <c r="M615" i="1"/>
  <c r="N615" i="1"/>
  <c r="O615" i="1"/>
  <c r="P615" i="1"/>
  <c r="Q615" i="1"/>
  <c r="R615" i="1"/>
  <c r="S615" i="1"/>
  <c r="U615" i="1"/>
  <c r="V615" i="1"/>
  <c r="G615" i="1"/>
  <c r="H599" i="1"/>
  <c r="I599" i="1"/>
  <c r="J599" i="1"/>
  <c r="K599" i="1"/>
  <c r="L599" i="1"/>
  <c r="M599" i="1"/>
  <c r="N599" i="1"/>
  <c r="O599" i="1"/>
  <c r="P599" i="1"/>
  <c r="Q599" i="1"/>
  <c r="R599" i="1"/>
  <c r="S599" i="1"/>
  <c r="S572" i="1" s="1"/>
  <c r="U599" i="1"/>
  <c r="V599" i="1"/>
  <c r="G599" i="1"/>
  <c r="W599" i="1" s="1"/>
  <c r="H596" i="1"/>
  <c r="I596" i="1"/>
  <c r="J596" i="1"/>
  <c r="K596" i="1"/>
  <c r="L596" i="1"/>
  <c r="M596" i="1"/>
  <c r="N596" i="1"/>
  <c r="O596" i="1"/>
  <c r="P596" i="1"/>
  <c r="Q596" i="1"/>
  <c r="R596" i="1"/>
  <c r="S596" i="1"/>
  <c r="U596" i="1"/>
  <c r="V596" i="1"/>
  <c r="G596" i="1"/>
  <c r="H573" i="1"/>
  <c r="I573" i="1"/>
  <c r="J573" i="1"/>
  <c r="K573" i="1"/>
  <c r="L573" i="1"/>
  <c r="M573" i="1"/>
  <c r="N573" i="1"/>
  <c r="O573" i="1"/>
  <c r="P573" i="1"/>
  <c r="Q573" i="1"/>
  <c r="R573" i="1"/>
  <c r="S573" i="1"/>
  <c r="U573" i="1"/>
  <c r="V573" i="1"/>
  <c r="G573" i="1"/>
  <c r="W573" i="1" s="1"/>
  <c r="H570" i="1"/>
  <c r="I570" i="1"/>
  <c r="J570" i="1"/>
  <c r="K570" i="1"/>
  <c r="L570" i="1"/>
  <c r="M570" i="1"/>
  <c r="N570" i="1"/>
  <c r="O570" i="1"/>
  <c r="P570" i="1"/>
  <c r="Q570" i="1"/>
  <c r="R570" i="1"/>
  <c r="S570" i="1"/>
  <c r="U570" i="1"/>
  <c r="V570" i="1"/>
  <c r="G570" i="1"/>
  <c r="H560" i="1"/>
  <c r="I560" i="1"/>
  <c r="J560" i="1"/>
  <c r="K560" i="1"/>
  <c r="L560" i="1"/>
  <c r="M560" i="1"/>
  <c r="N560" i="1"/>
  <c r="O560" i="1"/>
  <c r="P560" i="1"/>
  <c r="Q560" i="1"/>
  <c r="R560" i="1"/>
  <c r="S560" i="1"/>
  <c r="U560" i="1"/>
  <c r="V560" i="1"/>
  <c r="G560" i="1"/>
  <c r="H546" i="1"/>
  <c r="I546" i="1"/>
  <c r="J546" i="1"/>
  <c r="K546" i="1"/>
  <c r="L546" i="1"/>
  <c r="M546" i="1"/>
  <c r="N546" i="1"/>
  <c r="O546" i="1"/>
  <c r="P546" i="1"/>
  <c r="Q546" i="1"/>
  <c r="R546" i="1"/>
  <c r="S546" i="1"/>
  <c r="U546" i="1"/>
  <c r="V546" i="1"/>
  <c r="G546" i="1"/>
  <c r="H532" i="1"/>
  <c r="I532" i="1"/>
  <c r="J532" i="1"/>
  <c r="K532" i="1"/>
  <c r="L532" i="1"/>
  <c r="M532" i="1"/>
  <c r="N532" i="1"/>
  <c r="O532" i="1"/>
  <c r="P532" i="1"/>
  <c r="Q532" i="1"/>
  <c r="R532" i="1"/>
  <c r="S532" i="1"/>
  <c r="U532" i="1"/>
  <c r="V532" i="1"/>
  <c r="G532" i="1"/>
  <c r="W532" i="1" s="1"/>
  <c r="H527" i="1"/>
  <c r="I527" i="1"/>
  <c r="J527" i="1"/>
  <c r="J513" i="1" s="1"/>
  <c r="K527" i="1"/>
  <c r="L527" i="1"/>
  <c r="M527" i="1"/>
  <c r="N527" i="1"/>
  <c r="N513" i="1" s="1"/>
  <c r="O527" i="1"/>
  <c r="P527" i="1"/>
  <c r="Q527" i="1"/>
  <c r="R527" i="1"/>
  <c r="S527" i="1"/>
  <c r="U527" i="1"/>
  <c r="V527" i="1"/>
  <c r="G527" i="1"/>
  <c r="H524" i="1"/>
  <c r="I524" i="1"/>
  <c r="J524" i="1"/>
  <c r="K524" i="1"/>
  <c r="L524" i="1"/>
  <c r="M524" i="1"/>
  <c r="N524" i="1"/>
  <c r="O524" i="1"/>
  <c r="P524" i="1"/>
  <c r="Q524" i="1"/>
  <c r="R524" i="1"/>
  <c r="R513" i="1" s="1"/>
  <c r="S524" i="1"/>
  <c r="U524" i="1"/>
  <c r="V524" i="1"/>
  <c r="G524" i="1"/>
  <c r="W524" i="1" s="1"/>
  <c r="H514" i="1"/>
  <c r="I514" i="1"/>
  <c r="I513" i="1" s="1"/>
  <c r="J514" i="1"/>
  <c r="K514" i="1"/>
  <c r="L514" i="1"/>
  <c r="M514" i="1"/>
  <c r="M513" i="1" s="1"/>
  <c r="N514" i="1"/>
  <c r="O514" i="1"/>
  <c r="P514" i="1"/>
  <c r="Q514" i="1"/>
  <c r="Q513" i="1" s="1"/>
  <c r="R514" i="1"/>
  <c r="S514" i="1"/>
  <c r="U514" i="1"/>
  <c r="U513" i="1" s="1"/>
  <c r="V514" i="1"/>
  <c r="V513" i="1" s="1"/>
  <c r="G514" i="1"/>
  <c r="L513" i="1"/>
  <c r="H503" i="1"/>
  <c r="I503" i="1"/>
  <c r="J503" i="1"/>
  <c r="K503" i="1"/>
  <c r="L503" i="1"/>
  <c r="M503" i="1"/>
  <c r="N503" i="1"/>
  <c r="O503" i="1"/>
  <c r="P503" i="1"/>
  <c r="Q503" i="1"/>
  <c r="R503" i="1"/>
  <c r="S503" i="1"/>
  <c r="U503" i="1"/>
  <c r="V503" i="1"/>
  <c r="G503" i="1"/>
  <c r="W503" i="1" s="1"/>
  <c r="H500" i="1"/>
  <c r="I500" i="1"/>
  <c r="J500" i="1"/>
  <c r="K500" i="1"/>
  <c r="L500" i="1"/>
  <c r="M500" i="1"/>
  <c r="N500" i="1"/>
  <c r="O500" i="1"/>
  <c r="P500" i="1"/>
  <c r="Q500" i="1"/>
  <c r="R500" i="1"/>
  <c r="S500" i="1"/>
  <c r="U500" i="1"/>
  <c r="V500" i="1"/>
  <c r="G500" i="1"/>
  <c r="H490" i="1"/>
  <c r="I490" i="1"/>
  <c r="J490" i="1"/>
  <c r="K490" i="1"/>
  <c r="L490" i="1"/>
  <c r="M490" i="1"/>
  <c r="N490" i="1"/>
  <c r="O490" i="1"/>
  <c r="P490" i="1"/>
  <c r="Q490" i="1"/>
  <c r="R490" i="1"/>
  <c r="S490" i="1"/>
  <c r="U490" i="1"/>
  <c r="V490" i="1"/>
  <c r="G490" i="1"/>
  <c r="W490" i="1" s="1"/>
  <c r="H471" i="1"/>
  <c r="I471" i="1"/>
  <c r="J471" i="1"/>
  <c r="K471" i="1"/>
  <c r="L471" i="1"/>
  <c r="M471" i="1"/>
  <c r="N471" i="1"/>
  <c r="O471" i="1"/>
  <c r="P471" i="1"/>
  <c r="Q471" i="1"/>
  <c r="R471" i="1"/>
  <c r="S471" i="1"/>
  <c r="S432" i="1" s="1"/>
  <c r="U471" i="1"/>
  <c r="V471" i="1"/>
  <c r="G471" i="1"/>
  <c r="H468" i="1"/>
  <c r="I468" i="1"/>
  <c r="J468" i="1"/>
  <c r="K468" i="1"/>
  <c r="L468" i="1"/>
  <c r="M468" i="1"/>
  <c r="N468" i="1"/>
  <c r="O468" i="1"/>
  <c r="P468" i="1"/>
  <c r="Q468" i="1"/>
  <c r="R468" i="1"/>
  <c r="S468" i="1"/>
  <c r="U468" i="1"/>
  <c r="V468" i="1"/>
  <c r="G468" i="1"/>
  <c r="W468" i="1" s="1"/>
  <c r="H459" i="1"/>
  <c r="I459" i="1"/>
  <c r="J459" i="1"/>
  <c r="K459" i="1"/>
  <c r="L459" i="1"/>
  <c r="M459" i="1"/>
  <c r="N459" i="1"/>
  <c r="O459" i="1"/>
  <c r="P459" i="1"/>
  <c r="Q459" i="1"/>
  <c r="R459" i="1"/>
  <c r="S459" i="1"/>
  <c r="U459" i="1"/>
  <c r="V459" i="1"/>
  <c r="G459" i="1"/>
  <c r="H457" i="1"/>
  <c r="I457" i="1"/>
  <c r="J457" i="1"/>
  <c r="K457" i="1"/>
  <c r="L457" i="1"/>
  <c r="M457" i="1"/>
  <c r="N457" i="1"/>
  <c r="O457" i="1"/>
  <c r="P457" i="1"/>
  <c r="Q457" i="1"/>
  <c r="R457" i="1"/>
  <c r="S457" i="1"/>
  <c r="U457" i="1"/>
  <c r="V457" i="1"/>
  <c r="G457" i="1"/>
  <c r="W457" i="1" s="1"/>
  <c r="V435" i="1"/>
  <c r="H433" i="1"/>
  <c r="I433" i="1"/>
  <c r="J433" i="1"/>
  <c r="K433" i="1"/>
  <c r="L433" i="1"/>
  <c r="M433" i="1"/>
  <c r="N433" i="1"/>
  <c r="O433" i="1"/>
  <c r="P433" i="1"/>
  <c r="Q433" i="1"/>
  <c r="R433" i="1"/>
  <c r="S433" i="1"/>
  <c r="U433" i="1"/>
  <c r="V433" i="1"/>
  <c r="G433" i="1"/>
  <c r="W433" i="1" s="1"/>
  <c r="H430" i="1"/>
  <c r="I430" i="1"/>
  <c r="J430" i="1"/>
  <c r="J408" i="1" s="1"/>
  <c r="K430" i="1"/>
  <c r="L430" i="1"/>
  <c r="M430" i="1"/>
  <c r="N430" i="1"/>
  <c r="N408" i="1" s="1"/>
  <c r="O430" i="1"/>
  <c r="P430" i="1"/>
  <c r="Q430" i="1"/>
  <c r="R430" i="1"/>
  <c r="S430" i="1"/>
  <c r="U430" i="1"/>
  <c r="V430" i="1"/>
  <c r="G430" i="1"/>
  <c r="H415" i="1"/>
  <c r="I415" i="1"/>
  <c r="J415" i="1"/>
  <c r="K415" i="1"/>
  <c r="L415" i="1"/>
  <c r="L408" i="1" s="1"/>
  <c r="M415" i="1"/>
  <c r="N415" i="1"/>
  <c r="O415" i="1"/>
  <c r="P415" i="1"/>
  <c r="Q415" i="1"/>
  <c r="R415" i="1"/>
  <c r="R408" i="1" s="1"/>
  <c r="S415" i="1"/>
  <c r="U415" i="1"/>
  <c r="V415" i="1"/>
  <c r="G415" i="1"/>
  <c r="H409" i="1"/>
  <c r="H408" i="1" s="1"/>
  <c r="I409" i="1"/>
  <c r="I408" i="1" s="1"/>
  <c r="J409" i="1"/>
  <c r="K409" i="1"/>
  <c r="L409" i="1"/>
  <c r="M409" i="1"/>
  <c r="M408" i="1" s="1"/>
  <c r="N409" i="1"/>
  <c r="O409" i="1"/>
  <c r="P409" i="1"/>
  <c r="P408" i="1" s="1"/>
  <c r="Q409" i="1"/>
  <c r="Q408" i="1" s="1"/>
  <c r="R409" i="1"/>
  <c r="S409" i="1"/>
  <c r="U409" i="1"/>
  <c r="U408" i="1" s="1"/>
  <c r="V409" i="1"/>
  <c r="V408" i="1" s="1"/>
  <c r="G409" i="1"/>
  <c r="W409" i="1" s="1"/>
  <c r="H373" i="1"/>
  <c r="I373" i="1"/>
  <c r="J373" i="1"/>
  <c r="K373" i="1"/>
  <c r="L373" i="1"/>
  <c r="M373" i="1"/>
  <c r="N373" i="1"/>
  <c r="O373" i="1"/>
  <c r="P373" i="1"/>
  <c r="Q373" i="1"/>
  <c r="R373" i="1"/>
  <c r="S373" i="1"/>
  <c r="U373" i="1"/>
  <c r="V373" i="1"/>
  <c r="V370" i="1" s="1"/>
  <c r="G373" i="1"/>
  <c r="W373" i="1" s="1"/>
  <c r="H358" i="1"/>
  <c r="I358" i="1"/>
  <c r="J358" i="1"/>
  <c r="K358" i="1"/>
  <c r="L358" i="1"/>
  <c r="M358" i="1"/>
  <c r="N358" i="1"/>
  <c r="O358" i="1"/>
  <c r="P358" i="1"/>
  <c r="Q358" i="1"/>
  <c r="R358" i="1"/>
  <c r="S358" i="1"/>
  <c r="U358" i="1"/>
  <c r="V358" i="1"/>
  <c r="G358" i="1"/>
  <c r="W358" i="1" s="1"/>
  <c r="H346" i="1"/>
  <c r="I346" i="1"/>
  <c r="J346" i="1"/>
  <c r="K346" i="1"/>
  <c r="L346" i="1"/>
  <c r="M346" i="1"/>
  <c r="N346" i="1"/>
  <c r="O346" i="1"/>
  <c r="P346" i="1"/>
  <c r="Q346" i="1"/>
  <c r="R346" i="1"/>
  <c r="S346" i="1"/>
  <c r="U346" i="1"/>
  <c r="V346" i="1"/>
  <c r="G346" i="1"/>
  <c r="W346" i="1" s="1"/>
  <c r="H335" i="1"/>
  <c r="I335" i="1"/>
  <c r="J335" i="1"/>
  <c r="K335" i="1"/>
  <c r="L335" i="1"/>
  <c r="M335" i="1"/>
  <c r="N335" i="1"/>
  <c r="O335" i="1"/>
  <c r="P335" i="1"/>
  <c r="Q335" i="1"/>
  <c r="R335" i="1"/>
  <c r="S335" i="1"/>
  <c r="U335" i="1"/>
  <c r="V335" i="1"/>
  <c r="G335" i="1"/>
  <c r="W335" i="1" s="1"/>
  <c r="V320" i="1"/>
  <c r="H315" i="1"/>
  <c r="I315" i="1"/>
  <c r="J315" i="1"/>
  <c r="K315" i="1"/>
  <c r="L315" i="1"/>
  <c r="M315" i="1"/>
  <c r="N315" i="1"/>
  <c r="O315" i="1"/>
  <c r="P315" i="1"/>
  <c r="Q315" i="1"/>
  <c r="R315" i="1"/>
  <c r="S315" i="1"/>
  <c r="U315" i="1"/>
  <c r="V315" i="1"/>
  <c r="G315" i="1"/>
  <c r="H312" i="1"/>
  <c r="I312" i="1"/>
  <c r="J312" i="1"/>
  <c r="K312" i="1"/>
  <c r="L312" i="1"/>
  <c r="M312" i="1"/>
  <c r="N312" i="1"/>
  <c r="O312" i="1"/>
  <c r="P312" i="1"/>
  <c r="Q312" i="1"/>
  <c r="R312" i="1"/>
  <c r="S312" i="1"/>
  <c r="U312" i="1"/>
  <c r="V312" i="1"/>
  <c r="G312" i="1"/>
  <c r="W312" i="1" s="1"/>
  <c r="H299" i="1"/>
  <c r="I299" i="1"/>
  <c r="J299" i="1"/>
  <c r="K299" i="1"/>
  <c r="L299" i="1"/>
  <c r="M299" i="1"/>
  <c r="N299" i="1"/>
  <c r="O299" i="1"/>
  <c r="P299" i="1"/>
  <c r="Q299" i="1"/>
  <c r="R299" i="1"/>
  <c r="S299" i="1"/>
  <c r="U299" i="1"/>
  <c r="V299" i="1"/>
  <c r="G299" i="1"/>
  <c r="H285" i="1"/>
  <c r="I285" i="1"/>
  <c r="J285" i="1"/>
  <c r="K285" i="1"/>
  <c r="L285" i="1"/>
  <c r="M285" i="1"/>
  <c r="N285" i="1"/>
  <c r="O285" i="1"/>
  <c r="P285" i="1"/>
  <c r="Q285" i="1"/>
  <c r="R285" i="1"/>
  <c r="S285" i="1"/>
  <c r="U285" i="1"/>
  <c r="V285" i="1"/>
  <c r="V274" i="1" s="1"/>
  <c r="G285" i="1"/>
  <c r="W285" i="1" s="1"/>
  <c r="H253" i="1"/>
  <c r="I253" i="1"/>
  <c r="J253" i="1"/>
  <c r="K253" i="1"/>
  <c r="L253" i="1"/>
  <c r="M253" i="1"/>
  <c r="N253" i="1"/>
  <c r="O253" i="1"/>
  <c r="P253" i="1"/>
  <c r="Q253" i="1"/>
  <c r="R253" i="1"/>
  <c r="S253" i="1"/>
  <c r="U253" i="1"/>
  <c r="V253" i="1"/>
  <c r="G253" i="1"/>
  <c r="H250" i="1"/>
  <c r="I250" i="1"/>
  <c r="J250" i="1"/>
  <c r="K250" i="1"/>
  <c r="L250" i="1"/>
  <c r="M250" i="1"/>
  <c r="N250" i="1"/>
  <c r="O250" i="1"/>
  <c r="P250" i="1"/>
  <c r="Q250" i="1"/>
  <c r="R250" i="1"/>
  <c r="S250" i="1"/>
  <c r="U250" i="1"/>
  <c r="V250" i="1"/>
  <c r="G250" i="1"/>
  <c r="W250" i="1" s="1"/>
  <c r="H248" i="1"/>
  <c r="I248" i="1"/>
  <c r="J248" i="1"/>
  <c r="K248" i="1"/>
  <c r="L248" i="1"/>
  <c r="M248" i="1"/>
  <c r="N248" i="1"/>
  <c r="O248" i="1"/>
  <c r="O247" i="1" s="1"/>
  <c r="P248" i="1"/>
  <c r="Q248" i="1"/>
  <c r="R248" i="1"/>
  <c r="S248" i="1"/>
  <c r="S247" i="1" s="1"/>
  <c r="U248" i="1"/>
  <c r="V248" i="1"/>
  <c r="G248" i="1"/>
  <c r="W248" i="1" s="1"/>
  <c r="K247" i="1"/>
  <c r="H245" i="1"/>
  <c r="I245" i="1"/>
  <c r="J245" i="1"/>
  <c r="K245" i="1"/>
  <c r="L245" i="1"/>
  <c r="M245" i="1"/>
  <c r="M241" i="1" s="1"/>
  <c r="N245" i="1"/>
  <c r="O245" i="1"/>
  <c r="P245" i="1"/>
  <c r="Q245" i="1"/>
  <c r="R245" i="1"/>
  <c r="S245" i="1"/>
  <c r="U245" i="1"/>
  <c r="V245" i="1"/>
  <c r="V241" i="1" s="1"/>
  <c r="G245" i="1"/>
  <c r="W245" i="1" s="1"/>
  <c r="H242" i="1"/>
  <c r="I242" i="1"/>
  <c r="J242" i="1"/>
  <c r="J241" i="1" s="1"/>
  <c r="K242" i="1"/>
  <c r="K241" i="1" s="1"/>
  <c r="L242" i="1"/>
  <c r="M242" i="1"/>
  <c r="N242" i="1"/>
  <c r="N241" i="1" s="1"/>
  <c r="O242" i="1"/>
  <c r="P242" i="1"/>
  <c r="Q242" i="1"/>
  <c r="R242" i="1"/>
  <c r="R241" i="1" s="1"/>
  <c r="S242" i="1"/>
  <c r="S241" i="1" s="1"/>
  <c r="U242" i="1"/>
  <c r="V242" i="1"/>
  <c r="G242" i="1"/>
  <c r="O241" i="1"/>
  <c r="H233" i="1"/>
  <c r="I233" i="1"/>
  <c r="J233" i="1"/>
  <c r="K233" i="1"/>
  <c r="L233" i="1"/>
  <c r="M233" i="1"/>
  <c r="N233" i="1"/>
  <c r="O233" i="1"/>
  <c r="P233" i="1"/>
  <c r="Q233" i="1"/>
  <c r="R233" i="1"/>
  <c r="S233" i="1"/>
  <c r="U233" i="1"/>
  <c r="V233" i="1"/>
  <c r="G233" i="1"/>
  <c r="W233" i="1" s="1"/>
  <c r="H217" i="1"/>
  <c r="I217" i="1"/>
  <c r="J217" i="1"/>
  <c r="K217" i="1"/>
  <c r="L217" i="1"/>
  <c r="M217" i="1"/>
  <c r="N217" i="1"/>
  <c r="O217" i="1"/>
  <c r="P217" i="1"/>
  <c r="Q217" i="1"/>
  <c r="R217" i="1"/>
  <c r="S217" i="1"/>
  <c r="U217" i="1"/>
  <c r="V217" i="1"/>
  <c r="G217" i="1"/>
  <c r="W217" i="1" s="1"/>
  <c r="H201" i="1"/>
  <c r="I201" i="1"/>
  <c r="J201" i="1"/>
  <c r="K201" i="1"/>
  <c r="L201" i="1"/>
  <c r="M201" i="1"/>
  <c r="N201" i="1"/>
  <c r="O201" i="1"/>
  <c r="P201" i="1"/>
  <c r="Q201" i="1"/>
  <c r="R201" i="1"/>
  <c r="S201" i="1"/>
  <c r="U201" i="1"/>
  <c r="V201" i="1"/>
  <c r="G201" i="1"/>
  <c r="W201" i="1" s="1"/>
  <c r="H193" i="1"/>
  <c r="H192" i="1" s="1"/>
  <c r="I193" i="1"/>
  <c r="I192" i="1" s="1"/>
  <c r="J193" i="1"/>
  <c r="J192" i="1" s="1"/>
  <c r="K193" i="1"/>
  <c r="K192" i="1" s="1"/>
  <c r="L193" i="1"/>
  <c r="L192" i="1" s="1"/>
  <c r="M193" i="1"/>
  <c r="M192" i="1" s="1"/>
  <c r="N193" i="1"/>
  <c r="N192" i="1" s="1"/>
  <c r="O193" i="1"/>
  <c r="O192" i="1" s="1"/>
  <c r="P193" i="1"/>
  <c r="P192" i="1" s="1"/>
  <c r="Q193" i="1"/>
  <c r="R193" i="1"/>
  <c r="R192" i="1" s="1"/>
  <c r="S193" i="1"/>
  <c r="S192" i="1" s="1"/>
  <c r="U193" i="1"/>
  <c r="U192" i="1" s="1"/>
  <c r="V193" i="1"/>
  <c r="V192" i="1" s="1"/>
  <c r="G193" i="1"/>
  <c r="Q192" i="1"/>
  <c r="H177" i="1"/>
  <c r="I177" i="1"/>
  <c r="J177" i="1"/>
  <c r="K177" i="1"/>
  <c r="K176" i="1" s="1"/>
  <c r="L177" i="1"/>
  <c r="M177" i="1"/>
  <c r="N177" i="1"/>
  <c r="O177" i="1"/>
  <c r="O176" i="1" s="1"/>
  <c r="P177" i="1"/>
  <c r="Q177" i="1"/>
  <c r="R177" i="1"/>
  <c r="S177" i="1"/>
  <c r="S176" i="1" s="1"/>
  <c r="U177" i="1"/>
  <c r="U176" i="1" s="1"/>
  <c r="V177" i="1"/>
  <c r="G177" i="1"/>
  <c r="W177" i="1" s="1"/>
  <c r="H168" i="1"/>
  <c r="I168" i="1"/>
  <c r="J168" i="1"/>
  <c r="K168" i="1"/>
  <c r="L168" i="1"/>
  <c r="M168" i="1"/>
  <c r="N168" i="1"/>
  <c r="O168" i="1"/>
  <c r="P168" i="1"/>
  <c r="Q168" i="1"/>
  <c r="R168" i="1"/>
  <c r="S168" i="1"/>
  <c r="U168" i="1"/>
  <c r="V168" i="1"/>
  <c r="G168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U152" i="1"/>
  <c r="V152" i="1"/>
  <c r="G152" i="1"/>
  <c r="W152" i="1" s="1"/>
  <c r="H150" i="1"/>
  <c r="I150" i="1"/>
  <c r="J150" i="1"/>
  <c r="K150" i="1"/>
  <c r="L150" i="1"/>
  <c r="M150" i="1"/>
  <c r="N150" i="1"/>
  <c r="O150" i="1"/>
  <c r="P150" i="1"/>
  <c r="Q150" i="1"/>
  <c r="R150" i="1"/>
  <c r="S150" i="1"/>
  <c r="U150" i="1"/>
  <c r="V150" i="1"/>
  <c r="G150" i="1"/>
  <c r="H121" i="1"/>
  <c r="I121" i="1"/>
  <c r="J121" i="1"/>
  <c r="J104" i="1" s="1"/>
  <c r="K121" i="1"/>
  <c r="L121" i="1"/>
  <c r="M121" i="1"/>
  <c r="N121" i="1"/>
  <c r="O121" i="1"/>
  <c r="P121" i="1"/>
  <c r="Q121" i="1"/>
  <c r="R121" i="1"/>
  <c r="S121" i="1"/>
  <c r="U121" i="1"/>
  <c r="V121" i="1"/>
  <c r="G121" i="1"/>
  <c r="W121" i="1" s="1"/>
  <c r="H110" i="1"/>
  <c r="I110" i="1"/>
  <c r="J110" i="1"/>
  <c r="K110" i="1"/>
  <c r="L110" i="1"/>
  <c r="M110" i="1"/>
  <c r="N110" i="1"/>
  <c r="O110" i="1"/>
  <c r="P110" i="1"/>
  <c r="Q110" i="1"/>
  <c r="R110" i="1"/>
  <c r="S110" i="1"/>
  <c r="U110" i="1"/>
  <c r="V110" i="1"/>
  <c r="G110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U105" i="1"/>
  <c r="V105" i="1"/>
  <c r="G105" i="1"/>
  <c r="W105" i="1" s="1"/>
  <c r="R104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U102" i="1"/>
  <c r="V102" i="1"/>
  <c r="G102" i="1"/>
  <c r="H91" i="1"/>
  <c r="H90" i="1" s="1"/>
  <c r="I91" i="1"/>
  <c r="J91" i="1"/>
  <c r="K91" i="1"/>
  <c r="L91" i="1"/>
  <c r="L90" i="1" s="1"/>
  <c r="M91" i="1"/>
  <c r="N91" i="1"/>
  <c r="O91" i="1"/>
  <c r="P91" i="1"/>
  <c r="Q91" i="1"/>
  <c r="R91" i="1"/>
  <c r="S91" i="1"/>
  <c r="U91" i="1"/>
  <c r="U90" i="1" s="1"/>
  <c r="V91" i="1"/>
  <c r="G91" i="1"/>
  <c r="W91" i="1" s="1"/>
  <c r="P90" i="1"/>
  <c r="H86" i="1"/>
  <c r="I86" i="1"/>
  <c r="J86" i="1"/>
  <c r="K86" i="1"/>
  <c r="L86" i="1"/>
  <c r="M86" i="1"/>
  <c r="N86" i="1"/>
  <c r="O86" i="1"/>
  <c r="P86" i="1"/>
  <c r="Q86" i="1"/>
  <c r="R86" i="1"/>
  <c r="S86" i="1"/>
  <c r="U86" i="1"/>
  <c r="V86" i="1"/>
  <c r="G86" i="1"/>
  <c r="W86" i="1" s="1"/>
  <c r="H71" i="1"/>
  <c r="I71" i="1"/>
  <c r="I70" i="1" s="1"/>
  <c r="J71" i="1"/>
  <c r="K71" i="1"/>
  <c r="L71" i="1"/>
  <c r="M71" i="1"/>
  <c r="M70" i="1" s="1"/>
  <c r="N71" i="1"/>
  <c r="O71" i="1"/>
  <c r="P71" i="1"/>
  <c r="Q71" i="1"/>
  <c r="R71" i="1"/>
  <c r="S71" i="1"/>
  <c r="U71" i="1"/>
  <c r="V71" i="1"/>
  <c r="G71" i="1"/>
  <c r="W71" i="1" s="1"/>
  <c r="V70" i="1"/>
  <c r="H68" i="1"/>
  <c r="H67" i="1" s="1"/>
  <c r="I68" i="1"/>
  <c r="I67" i="1" s="1"/>
  <c r="J68" i="1"/>
  <c r="J67" i="1" s="1"/>
  <c r="K68" i="1"/>
  <c r="K67" i="1" s="1"/>
  <c r="L68" i="1"/>
  <c r="L67" i="1" s="1"/>
  <c r="M68" i="1"/>
  <c r="M67" i="1" s="1"/>
  <c r="N68" i="1"/>
  <c r="N67" i="1" s="1"/>
  <c r="O68" i="1"/>
  <c r="O67" i="1" s="1"/>
  <c r="P68" i="1"/>
  <c r="P67" i="1" s="1"/>
  <c r="Q68" i="1"/>
  <c r="Q67" i="1" s="1"/>
  <c r="R68" i="1"/>
  <c r="R67" i="1" s="1"/>
  <c r="S68" i="1"/>
  <c r="S67" i="1" s="1"/>
  <c r="U68" i="1"/>
  <c r="U67" i="1" s="1"/>
  <c r="V68" i="1"/>
  <c r="V67" i="1" s="1"/>
  <c r="G68" i="1"/>
  <c r="G67" i="1" s="1"/>
  <c r="H59" i="1"/>
  <c r="I59" i="1"/>
  <c r="J59" i="1"/>
  <c r="K59" i="1"/>
  <c r="L59" i="1"/>
  <c r="M59" i="1"/>
  <c r="N59" i="1"/>
  <c r="O59" i="1"/>
  <c r="P59" i="1"/>
  <c r="Q59" i="1"/>
  <c r="R59" i="1"/>
  <c r="S59" i="1"/>
  <c r="U59" i="1"/>
  <c r="V59" i="1"/>
  <c r="G59" i="1"/>
  <c r="W59" i="1" s="1"/>
  <c r="H53" i="1"/>
  <c r="I53" i="1"/>
  <c r="J53" i="1"/>
  <c r="K53" i="1"/>
  <c r="L53" i="1"/>
  <c r="M53" i="1"/>
  <c r="N53" i="1"/>
  <c r="O53" i="1"/>
  <c r="P53" i="1"/>
  <c r="Q53" i="1"/>
  <c r="R53" i="1"/>
  <c r="S53" i="1"/>
  <c r="U53" i="1"/>
  <c r="V53" i="1"/>
  <c r="G53" i="1"/>
  <c r="W53" i="1" s="1"/>
  <c r="H46" i="1"/>
  <c r="H39" i="1" s="1"/>
  <c r="I46" i="1"/>
  <c r="J46" i="1"/>
  <c r="K46" i="1"/>
  <c r="L46" i="1"/>
  <c r="M46" i="1"/>
  <c r="N46" i="1"/>
  <c r="O46" i="1"/>
  <c r="P46" i="1"/>
  <c r="P39" i="1" s="1"/>
  <c r="Q46" i="1"/>
  <c r="R46" i="1"/>
  <c r="S46" i="1"/>
  <c r="U46" i="1"/>
  <c r="V46" i="1"/>
  <c r="G46" i="1"/>
  <c r="W46" i="1" s="1"/>
  <c r="J39" i="1"/>
  <c r="L39" i="1"/>
  <c r="U39" i="1"/>
  <c r="H37" i="1"/>
  <c r="I37" i="1"/>
  <c r="J37" i="1"/>
  <c r="K37" i="1"/>
  <c r="L37" i="1"/>
  <c r="M37" i="1"/>
  <c r="N37" i="1"/>
  <c r="O37" i="1"/>
  <c r="P37" i="1"/>
  <c r="Q37" i="1"/>
  <c r="R37" i="1"/>
  <c r="S37" i="1"/>
  <c r="U37" i="1"/>
  <c r="V37" i="1"/>
  <c r="G37" i="1"/>
  <c r="W37" i="1" s="1"/>
  <c r="H33" i="1"/>
  <c r="I33" i="1"/>
  <c r="J33" i="1"/>
  <c r="K33" i="1"/>
  <c r="L33" i="1"/>
  <c r="M33" i="1"/>
  <c r="N33" i="1"/>
  <c r="O33" i="1"/>
  <c r="P33" i="1"/>
  <c r="Q33" i="1"/>
  <c r="R33" i="1"/>
  <c r="S33" i="1"/>
  <c r="U33" i="1"/>
  <c r="V33" i="1"/>
  <c r="G33" i="1"/>
  <c r="W33" i="1" s="1"/>
  <c r="H18" i="1"/>
  <c r="H9" i="1" s="1"/>
  <c r="V18" i="1"/>
  <c r="U18" i="1"/>
  <c r="S18" i="1"/>
  <c r="R18" i="1"/>
  <c r="Q18" i="1"/>
  <c r="P18" i="1"/>
  <c r="O18" i="1"/>
  <c r="N18" i="1"/>
  <c r="M18" i="1"/>
  <c r="L18" i="1"/>
  <c r="L9" i="1" s="1"/>
  <c r="K18" i="1"/>
  <c r="J18" i="1"/>
  <c r="I18" i="1"/>
  <c r="G18" i="1"/>
  <c r="W18" i="1" s="1"/>
  <c r="V247" i="1" l="1"/>
  <c r="Q247" i="1"/>
  <c r="M247" i="1"/>
  <c r="I247" i="1"/>
  <c r="P513" i="1"/>
  <c r="H513" i="1"/>
  <c r="S70" i="1"/>
  <c r="O70" i="1"/>
  <c r="K70" i="1"/>
  <c r="S90" i="1"/>
  <c r="O90" i="1"/>
  <c r="K90" i="1"/>
  <c r="N90" i="1"/>
  <c r="U104" i="1"/>
  <c r="P104" i="1"/>
  <c r="L104" i="1"/>
  <c r="Q176" i="1"/>
  <c r="M176" i="1"/>
  <c r="I176" i="1"/>
  <c r="Q241" i="1"/>
  <c r="I241" i="1"/>
  <c r="U247" i="1"/>
  <c r="P247" i="1"/>
  <c r="L247" i="1"/>
  <c r="H247" i="1"/>
  <c r="O432" i="1"/>
  <c r="K432" i="1"/>
  <c r="O572" i="1"/>
  <c r="Q70" i="1"/>
  <c r="R90" i="1"/>
  <c r="J90" i="1"/>
  <c r="N104" i="1"/>
  <c r="K572" i="1"/>
  <c r="V90" i="1"/>
  <c r="Q90" i="1"/>
  <c r="M90" i="1"/>
  <c r="I90" i="1"/>
  <c r="U241" i="1"/>
  <c r="P241" i="1"/>
  <c r="L241" i="1"/>
  <c r="H241" i="1"/>
  <c r="S408" i="1"/>
  <c r="O408" i="1"/>
  <c r="K408" i="1"/>
  <c r="S513" i="1"/>
  <c r="O513" i="1"/>
  <c r="K513" i="1"/>
  <c r="S39" i="1"/>
  <c r="O39" i="1"/>
  <c r="K39" i="1"/>
  <c r="H104" i="1"/>
  <c r="S104" i="1"/>
  <c r="O104" i="1"/>
  <c r="K104" i="1"/>
  <c r="V252" i="1"/>
  <c r="R432" i="1"/>
  <c r="N432" i="1"/>
  <c r="J432" i="1"/>
  <c r="V432" i="1"/>
  <c r="Q432" i="1"/>
  <c r="M432" i="1"/>
  <c r="I432" i="1"/>
  <c r="R572" i="1"/>
  <c r="N572" i="1"/>
  <c r="J572" i="1"/>
  <c r="V572" i="1"/>
  <c r="Q572" i="1"/>
  <c r="M572" i="1"/>
  <c r="I572" i="1"/>
  <c r="R650" i="1"/>
  <c r="N650" i="1"/>
  <c r="J650" i="1"/>
  <c r="M9" i="1"/>
  <c r="V39" i="1"/>
  <c r="Q39" i="1"/>
  <c r="M39" i="1"/>
  <c r="I39" i="1"/>
  <c r="V104" i="1"/>
  <c r="Q104" i="1"/>
  <c r="M104" i="1"/>
  <c r="I104" i="1"/>
  <c r="R247" i="1"/>
  <c r="N247" i="1"/>
  <c r="J247" i="1"/>
  <c r="U432" i="1"/>
  <c r="P432" i="1"/>
  <c r="L432" i="1"/>
  <c r="H432" i="1"/>
  <c r="U572" i="1"/>
  <c r="P572" i="1"/>
  <c r="L572" i="1"/>
  <c r="H572" i="1"/>
  <c r="U650" i="1"/>
  <c r="P650" i="1"/>
  <c r="L650" i="1"/>
  <c r="H650" i="1"/>
  <c r="U70" i="1"/>
  <c r="R70" i="1"/>
  <c r="P70" i="1"/>
  <c r="N70" i="1"/>
  <c r="L70" i="1"/>
  <c r="J70" i="1"/>
  <c r="H70" i="1"/>
  <c r="W110" i="1"/>
  <c r="W150" i="1"/>
  <c r="W168" i="1"/>
  <c r="W242" i="1"/>
  <c r="W415" i="1"/>
  <c r="R176" i="1"/>
  <c r="P176" i="1"/>
  <c r="N176" i="1"/>
  <c r="L176" i="1"/>
  <c r="J176" i="1"/>
  <c r="H176" i="1"/>
  <c r="W253" i="1"/>
  <c r="W299" i="1"/>
  <c r="W315" i="1"/>
  <c r="W459" i="1"/>
  <c r="W471" i="1"/>
  <c r="W500" i="1"/>
  <c r="W514" i="1"/>
  <c r="W527" i="1"/>
  <c r="W546" i="1"/>
  <c r="W596" i="1"/>
  <c r="W615" i="1"/>
  <c r="W621" i="1"/>
  <c r="W634" i="1"/>
  <c r="V650" i="1"/>
  <c r="S650" i="1"/>
  <c r="Q650" i="1"/>
  <c r="O650" i="1"/>
  <c r="M650" i="1"/>
  <c r="K650" i="1"/>
  <c r="I650" i="1"/>
  <c r="W653" i="1"/>
  <c r="W660" i="1"/>
  <c r="W690" i="1"/>
  <c r="W464" i="1"/>
  <c r="W238" i="1"/>
  <c r="G192" i="1"/>
  <c r="W192" i="1" s="1"/>
  <c r="W193" i="1"/>
  <c r="G531" i="1"/>
  <c r="W560" i="1"/>
  <c r="U531" i="1"/>
  <c r="R531" i="1"/>
  <c r="P531" i="1"/>
  <c r="N531" i="1"/>
  <c r="L531" i="1"/>
  <c r="J531" i="1"/>
  <c r="H531" i="1"/>
  <c r="W651" i="1"/>
  <c r="G650" i="1"/>
  <c r="F432" i="1"/>
  <c r="W10" i="1"/>
  <c r="W20" i="1"/>
  <c r="W40" i="1"/>
  <c r="W97" i="1"/>
  <c r="W274" i="1"/>
  <c r="W370" i="1"/>
  <c r="V531" i="1"/>
  <c r="S531" i="1"/>
  <c r="Q531" i="1"/>
  <c r="O531" i="1"/>
  <c r="M531" i="1"/>
  <c r="K531" i="1"/>
  <c r="I531" i="1"/>
  <c r="F531" i="1"/>
  <c r="F650" i="1"/>
  <c r="W183" i="1"/>
  <c r="W198" i="1"/>
  <c r="W320" i="1"/>
  <c r="W435" i="1"/>
  <c r="F572" i="1"/>
  <c r="S252" i="1"/>
  <c r="Q252" i="1"/>
  <c r="O252" i="1"/>
  <c r="M252" i="1"/>
  <c r="K252" i="1"/>
  <c r="I252" i="1"/>
  <c r="G252" i="1"/>
  <c r="U252" i="1"/>
  <c r="R252" i="1"/>
  <c r="P252" i="1"/>
  <c r="N252" i="1"/>
  <c r="L252" i="1"/>
  <c r="J252" i="1"/>
  <c r="H252" i="1"/>
  <c r="F252" i="1"/>
  <c r="F408" i="1"/>
  <c r="F197" i="1"/>
  <c r="U197" i="1"/>
  <c r="R197" i="1"/>
  <c r="P197" i="1"/>
  <c r="N197" i="1"/>
  <c r="L197" i="1"/>
  <c r="J197" i="1"/>
  <c r="H197" i="1"/>
  <c r="V197" i="1"/>
  <c r="S197" i="1"/>
  <c r="Q197" i="1"/>
  <c r="O197" i="1"/>
  <c r="M197" i="1"/>
  <c r="K197" i="1"/>
  <c r="I197" i="1"/>
  <c r="G197" i="1"/>
  <c r="V183" i="1"/>
  <c r="V176" i="1" s="1"/>
  <c r="F176" i="1"/>
  <c r="F32" i="1"/>
  <c r="F241" i="1"/>
  <c r="F513" i="1"/>
  <c r="G32" i="1"/>
  <c r="I32" i="1"/>
  <c r="K32" i="1"/>
  <c r="M32" i="1"/>
  <c r="O32" i="1"/>
  <c r="Q32" i="1"/>
  <c r="S32" i="1"/>
  <c r="V32" i="1"/>
  <c r="F9" i="1"/>
  <c r="H32" i="1"/>
  <c r="J32" i="1"/>
  <c r="L32" i="1"/>
  <c r="N32" i="1"/>
  <c r="P32" i="1"/>
  <c r="R32" i="1"/>
  <c r="U32" i="1"/>
  <c r="F104" i="1"/>
  <c r="F90" i="1"/>
  <c r="F70" i="1"/>
  <c r="F39" i="1"/>
  <c r="J9" i="1"/>
  <c r="G669" i="1"/>
  <c r="W669" i="1" s="1"/>
  <c r="G572" i="1"/>
  <c r="W572" i="1" s="1"/>
  <c r="G513" i="1"/>
  <c r="W513" i="1" s="1"/>
  <c r="G432" i="1"/>
  <c r="W432" i="1" s="1"/>
  <c r="G408" i="1"/>
  <c r="W408" i="1" s="1"/>
  <c r="G247" i="1"/>
  <c r="W247" i="1" s="1"/>
  <c r="G241" i="1"/>
  <c r="W241" i="1" s="1"/>
  <c r="G176" i="1"/>
  <c r="W176" i="1" s="1"/>
  <c r="G104" i="1"/>
  <c r="G90" i="1"/>
  <c r="G70" i="1"/>
  <c r="G39" i="1"/>
  <c r="V9" i="1"/>
  <c r="U9" i="1"/>
  <c r="S9" i="1"/>
  <c r="R9" i="1"/>
  <c r="Q9" i="1"/>
  <c r="P9" i="1"/>
  <c r="O9" i="1"/>
  <c r="N9" i="1"/>
  <c r="K9" i="1"/>
  <c r="I9" i="1"/>
  <c r="G9" i="1"/>
  <c r="W9" i="1" l="1"/>
  <c r="H699" i="1"/>
  <c r="L699" i="1"/>
  <c r="Q699" i="1"/>
  <c r="M699" i="1"/>
  <c r="I699" i="1"/>
  <c r="N699" i="1"/>
  <c r="P699" i="1"/>
  <c r="R699" i="1"/>
  <c r="U699" i="1"/>
  <c r="W39" i="1"/>
  <c r="W90" i="1"/>
  <c r="W32" i="1"/>
  <c r="W531" i="1"/>
  <c r="V699" i="1"/>
  <c r="W70" i="1"/>
  <c r="W104" i="1"/>
  <c r="W197" i="1"/>
  <c r="W252" i="1"/>
  <c r="W650" i="1"/>
  <c r="K699" i="1"/>
  <c r="O699" i="1"/>
  <c r="S699" i="1"/>
  <c r="J699" i="1"/>
  <c r="G699" i="1"/>
  <c r="F699" i="1"/>
  <c r="W699" i="1" l="1"/>
</calcChain>
</file>

<file path=xl/sharedStrings.xml><?xml version="1.0" encoding="utf-8"?>
<sst xmlns="http://schemas.openxmlformats.org/spreadsheetml/2006/main" count="2778" uniqueCount="366">
  <si>
    <t/>
  </si>
  <si>
    <t>Dział</t>
  </si>
  <si>
    <t>Rozdział</t>
  </si>
  <si>
    <t>§</t>
  </si>
  <si>
    <t>Nazwa</t>
  </si>
  <si>
    <t>Plan</t>
  </si>
  <si>
    <t>Z tego:</t>
  </si>
  <si>
    <t>Wydatki bieżące</t>
  </si>
  <si>
    <t>z tego:</t>
  </si>
  <si>
    <t>Wydatki 
majątkowe</t>
  </si>
  <si>
    <t>wydatki 
jednostek
budżetowych,</t>
  </si>
  <si>
    <t>dotacje na zadania bieżące</t>
  </si>
  <si>
    <t>świadczenia na rzecz osób fizycznych;</t>
  </si>
  <si>
    <t>wydatki na programy finansowane z udziałem środków, o których mowa w art. 5 ust. 1 pkt 2 i 3</t>
  </si>
  <si>
    <t>wypłaty z tytułu poręczeń i gwarancji</t>
  </si>
  <si>
    <t>obsługa długu</t>
  </si>
  <si>
    <t>inwestycje i zakupy inwestycyjne</t>
  </si>
  <si>
    <t>zakup i objęcie akcji</t>
  </si>
  <si>
    <t>Wniesienie wkładów do spółek prawa handlowego</t>
  </si>
  <si>
    <t>010</t>
  </si>
  <si>
    <t>Rolnictwo i łowiectwo</t>
  </si>
  <si>
    <t>01010</t>
  </si>
  <si>
    <t>Infrastruktura wodociągowa i sanitacyjna wsi</t>
  </si>
  <si>
    <t>4210</t>
  </si>
  <si>
    <t>Zakup materiałów i wyposażenia</t>
  </si>
  <si>
    <t>4260</t>
  </si>
  <si>
    <t>Zakup energii</t>
  </si>
  <si>
    <t>4270</t>
  </si>
  <si>
    <t>Zakup usług remontowych</t>
  </si>
  <si>
    <t>4300</t>
  </si>
  <si>
    <t>Zakup usług pozostałych</t>
  </si>
  <si>
    <t>6030</t>
  </si>
  <si>
    <t>Wniesienie wkładów do spółek prawa handlowego oraz na uzupełnienie funduszy statutowych banków państwowych i innych instytucji finansowych</t>
  </si>
  <si>
    <t>01030</t>
  </si>
  <si>
    <t>Izby rolnicze</t>
  </si>
  <si>
    <t>2850</t>
  </si>
  <si>
    <t>Wpłaty gmin na rzecz izb rolniczych w wysokości 2% uzyskanych wpływów z podatku rolnego</t>
  </si>
  <si>
    <t>01095</t>
  </si>
  <si>
    <t>Pozostała działalność</t>
  </si>
  <si>
    <t>4190</t>
  </si>
  <si>
    <t>Nagrody konkursowe</t>
  </si>
  <si>
    <t>4430</t>
  </si>
  <si>
    <t>Różne opłaty i składki</t>
  </si>
  <si>
    <t>6050</t>
  </si>
  <si>
    <t>Wydatki inwestycyjne jednostek budżetowych</t>
  </si>
  <si>
    <t>400</t>
  </si>
  <si>
    <t>Wytwarzanie i zaopatrywanie w energię elektryczną, gaz i wodę</t>
  </si>
  <si>
    <t>40002</t>
  </si>
  <si>
    <t>Dostarczanie wody</t>
  </si>
  <si>
    <t>40095</t>
  </si>
  <si>
    <t>6230</t>
  </si>
  <si>
    <t>Dotacje celowe z budżetu na finansowanie lub dofinansowanie kosztów realizacji inwestycji i zakupów inwestycyjnych jednostek nie zaliczanych do sektora finansów publicznych</t>
  </si>
  <si>
    <t>600</t>
  </si>
  <si>
    <t>Transport i łączność</t>
  </si>
  <si>
    <t>60013</t>
  </si>
  <si>
    <t>Drogi publiczne wojewódzkie</t>
  </si>
  <si>
    <t>60014</t>
  </si>
  <si>
    <t>Drogi publiczne powiatowe</t>
  </si>
  <si>
    <t>4390</t>
  </si>
  <si>
    <t>Zakup usług obejmujących wykonanie ekspertyz, analiz i opinii</t>
  </si>
  <si>
    <t>6300</t>
  </si>
  <si>
    <t>Dotacja celowa na pomoc finansową udzielaną między jednostkami samorządu terytorialnego na dofinansowanie własnych zadań inwestycyjnych i zakupów inwestycyjnych</t>
  </si>
  <si>
    <t>60016</t>
  </si>
  <si>
    <t>Drogi publiczne gminne</t>
  </si>
  <si>
    <t>60095</t>
  </si>
  <si>
    <t>4100</t>
  </si>
  <si>
    <t>Wynagrodzenia agencyjno-prowizyjne</t>
  </si>
  <si>
    <t>4110</t>
  </si>
  <si>
    <t>Składki na ubezpieczenia społeczne</t>
  </si>
  <si>
    <t>4120</t>
  </si>
  <si>
    <t>Składki na Fundusz Pracy</t>
  </si>
  <si>
    <t>630</t>
  </si>
  <si>
    <t>Turystyka</t>
  </si>
  <si>
    <t>63003</t>
  </si>
  <si>
    <t>Zadania w zakresie upowszechniania turystyki</t>
  </si>
  <si>
    <t>700</t>
  </si>
  <si>
    <t>Gospodarka mieszkaniowa</t>
  </si>
  <si>
    <t>70005</t>
  </si>
  <si>
    <t>Gospodarka gruntami i nieruchomościami</t>
  </si>
  <si>
    <t>4400</t>
  </si>
  <si>
    <t>Opłaty za administrowanie i czynsze za budynki, lokale i pomieszczenia garażowe</t>
  </si>
  <si>
    <t>4520</t>
  </si>
  <si>
    <t>Opłaty na rzecz budżetów jednostek samorządu terytorialnego</t>
  </si>
  <si>
    <t>4590</t>
  </si>
  <si>
    <t>Kary i odszkodowania wypłacane na rzecz osób fizycznych</t>
  </si>
  <si>
    <t>4600</t>
  </si>
  <si>
    <t>Kary, odszkodowania i grzywny wypłacane na rzecz osób prawnych i innych jednostek organizacyjnych</t>
  </si>
  <si>
    <t>4610</t>
  </si>
  <si>
    <t>Koszty postępowania sądowego i prokuratorskiego</t>
  </si>
  <si>
    <t>6060</t>
  </si>
  <si>
    <t>Wydatki na zakupy inwestycyjne jednostek budżetowych</t>
  </si>
  <si>
    <t>70095</t>
  </si>
  <si>
    <t>6057</t>
  </si>
  <si>
    <t>6059</t>
  </si>
  <si>
    <t>710</t>
  </si>
  <si>
    <t>Działalność usługowa</t>
  </si>
  <si>
    <t>71004</t>
  </si>
  <si>
    <t>Plany zagospodarowania przestrzennego</t>
  </si>
  <si>
    <t>4170</t>
  </si>
  <si>
    <t>Wynagrodzenia bezosobowe</t>
  </si>
  <si>
    <t>71035</t>
  </si>
  <si>
    <t>Cmentarze</t>
  </si>
  <si>
    <t>71095</t>
  </si>
  <si>
    <t>750</t>
  </si>
  <si>
    <t>Administracja publiczna</t>
  </si>
  <si>
    <t>75011</t>
  </si>
  <si>
    <t>Urzędy wojewódzkie</t>
  </si>
  <si>
    <t>4010</t>
  </si>
  <si>
    <t>Wynagrodzenia osobowe pracowników</t>
  </si>
  <si>
    <t>75022</t>
  </si>
  <si>
    <t>Rady gmin (miast i miast na prawach powiatu)</t>
  </si>
  <si>
    <t>3030</t>
  </si>
  <si>
    <t>Różne wydatki na rzecz osób fizycznych</t>
  </si>
  <si>
    <t>3040</t>
  </si>
  <si>
    <t>Nagrody o charakterze szczególnym niezaliczone do wynagrodzeń</t>
  </si>
  <si>
    <t>4220</t>
  </si>
  <si>
    <t>Zakup środków żywności</t>
  </si>
  <si>
    <t>4360</t>
  </si>
  <si>
    <t>Opłaty z tytułu zakupu usług telekomunikacyjnych</t>
  </si>
  <si>
    <t>4700</t>
  </si>
  <si>
    <t>Szkolenia pracowników niebędących członkami korpusu służby cywilnej</t>
  </si>
  <si>
    <t>75023</t>
  </si>
  <si>
    <t>Urzędy gmin (miast i miast na prawach powiatu)</t>
  </si>
  <si>
    <t>3020</t>
  </si>
  <si>
    <t>Wydatki osobowe niezaliczone do wynagrodzeń</t>
  </si>
  <si>
    <t>4040</t>
  </si>
  <si>
    <t>Dodatkowe wynagrodzenie roczne</t>
  </si>
  <si>
    <t>4140</t>
  </si>
  <si>
    <t>Wpłaty na Państwowy Fundusz Rehabilitacji Osób Niepełnosprawnych</t>
  </si>
  <si>
    <t>4280</t>
  </si>
  <si>
    <t>Zakup usług zdrowotnych</t>
  </si>
  <si>
    <t>4410</t>
  </si>
  <si>
    <t>Podróże służbowe krajowe</t>
  </si>
  <si>
    <t>4420</t>
  </si>
  <si>
    <t>Podróże służbowe zagraniczne</t>
  </si>
  <si>
    <t>4440</t>
  </si>
  <si>
    <t>Odpisy na zakładowy fundusz świadczeń socjalnych</t>
  </si>
  <si>
    <t>4500</t>
  </si>
  <si>
    <t>Pozostałe podatki na rzecz budżetów jednostek samorządu terytorialnego</t>
  </si>
  <si>
    <t>4510</t>
  </si>
  <si>
    <t>Opłaty na rzecz budżetu państwa</t>
  </si>
  <si>
    <t>75058</t>
  </si>
  <si>
    <t>Działalność informacyjna i kulturalna prowadzona za granicą</t>
  </si>
  <si>
    <t>2710</t>
  </si>
  <si>
    <t>Dotacja celowa na pomoc finansową udzielaną między jednostkami samorządu terytorialnego na dofinansowanie własnych zadań bieżących</t>
  </si>
  <si>
    <t>75075</t>
  </si>
  <si>
    <t>Promocja jednostek samorządu terytorialnego</t>
  </si>
  <si>
    <t>2360</t>
  </si>
  <si>
    <t>Dotacje celowe z budżetu jednostki samorządu terytorialnego, udzielone w trybie art. 221 ustawy, na finansowanie lub dofinansowanie zadań zleconych do realizacji organizacjom prowadzącym działalność pożytku publicznego</t>
  </si>
  <si>
    <t>3250</t>
  </si>
  <si>
    <t>Stypendia różne</t>
  </si>
  <si>
    <t>4380</t>
  </si>
  <si>
    <t>Zakup usług obejmujacych tłumaczenia</t>
  </si>
  <si>
    <t>4540</t>
  </si>
  <si>
    <t>Składki do organizacji międzynarodowych</t>
  </si>
  <si>
    <t>75095</t>
  </si>
  <si>
    <t>2900</t>
  </si>
  <si>
    <t>Wpłaty gmin i powiatów na rzecz innych jednostek samorządu terytorialnego oraz związków gmin, związków powiatowo-gminnych, związków powiatów, związków metropolitalnych na dofinansowanie zadań bieżących</t>
  </si>
  <si>
    <t>4480</t>
  </si>
  <si>
    <t>Podatek od nieruchomości</t>
  </si>
  <si>
    <t>751</t>
  </si>
  <si>
    <t>Urzędy naczelnych organów władzy państwowej, kontroli i ochrony prawa oraz sądownictwa</t>
  </si>
  <si>
    <t>75101</t>
  </si>
  <si>
    <t>Urzędy naczelnych organów władzy państwowej, kontroli i ochrony prawa</t>
  </si>
  <si>
    <t>752</t>
  </si>
  <si>
    <t>Obrona narodowa</t>
  </si>
  <si>
    <t>75212</t>
  </si>
  <si>
    <t>Pozostałe wydatki obronne</t>
  </si>
  <si>
    <t>754</t>
  </si>
  <si>
    <t>Bezpieczeństwo publiczne i ochrona przeciwpożarowa</t>
  </si>
  <si>
    <t>75405</t>
  </si>
  <si>
    <t>Komendy powiatowe Policji</t>
  </si>
  <si>
    <t>6170</t>
  </si>
  <si>
    <t>Wpłaty jednostek na państwowy fundusz celowy na finansowanie lub dofinansowanie zadań inwestycyjnych</t>
  </si>
  <si>
    <t>75412</t>
  </si>
  <si>
    <t>Ochotnicze straże pożarne</t>
  </si>
  <si>
    <t>4230</t>
  </si>
  <si>
    <t>Zakup leków, wyrobów medycznych i produktów biobójczych</t>
  </si>
  <si>
    <t>75416</t>
  </si>
  <si>
    <t>Straż gminna (miejska)</t>
  </si>
  <si>
    <t>75421</t>
  </si>
  <si>
    <t>Zarządzanie kryzysowe</t>
  </si>
  <si>
    <t>757</t>
  </si>
  <si>
    <t>Obsługa długu publicznego</t>
  </si>
  <si>
    <t>75702</t>
  </si>
  <si>
    <t>Obsługa papierów wartościowych, kredytów i pożyczek jednostek samorządu terytorialnego</t>
  </si>
  <si>
    <t>8010</t>
  </si>
  <si>
    <t>Rozliczenia z bankami związane z obsługą długu publicznego</t>
  </si>
  <si>
    <t>8070</t>
  </si>
  <si>
    <t>Odsetki, dyskonto i inne rozliczenia dotyczące skarbowych papierów wartościowych, kredytów i pożyczek oraz innych instrumentów finansowych, związanych z obsługą długu krajowego</t>
  </si>
  <si>
    <t>75704</t>
  </si>
  <si>
    <t>Rozliczenia z tytułu poręczeń i gwarancji udzielonych przez Skarb Państwa lub jednostkę samorządu terytorialnego</t>
  </si>
  <si>
    <t>8030</t>
  </si>
  <si>
    <t>Wypłaty z tytułu krajowych poręczeń i gwarancji</t>
  </si>
  <si>
    <t>758</t>
  </si>
  <si>
    <t>Różne rozliczenia</t>
  </si>
  <si>
    <t>75814</t>
  </si>
  <si>
    <t>Różne rozliczenia finansowe</t>
  </si>
  <si>
    <t>4530</t>
  </si>
  <si>
    <t>Podatek od towarów i usług (VAT).</t>
  </si>
  <si>
    <t>75818</t>
  </si>
  <si>
    <t>Rezerwy ogólne i celowe</t>
  </si>
  <si>
    <t>4810</t>
  </si>
  <si>
    <t>Rezerwy</t>
  </si>
  <si>
    <t>801</t>
  </si>
  <si>
    <t>Oświata i wychowanie</t>
  </si>
  <si>
    <t>80101</t>
  </si>
  <si>
    <t>Szkoły podstawowe</t>
  </si>
  <si>
    <t>2310</t>
  </si>
  <si>
    <t>Dotacje celowe przekazane gminie na zadania bieżące realizowane na podstawie porozumień (umów) między jednostkami samorządu terytorialnego</t>
  </si>
  <si>
    <t>4240</t>
  </si>
  <si>
    <t>Zakup środków dydaktycznych i książek</t>
  </si>
  <si>
    <t>80104</t>
  </si>
  <si>
    <t>Przedszkola</t>
  </si>
  <si>
    <t>2540</t>
  </si>
  <si>
    <t>Dotacja podmiotowa z budżetu dla niepublicznej jednostki systemu oświaty</t>
  </si>
  <si>
    <t>80110</t>
  </si>
  <si>
    <t>Gimnazja</t>
  </si>
  <si>
    <t>80113</t>
  </si>
  <si>
    <t>Dowożenie uczniów do szkół</t>
  </si>
  <si>
    <t>80146</t>
  </si>
  <si>
    <t>Dokształcanie i doskonalenie nauczycieli</t>
  </si>
  <si>
    <t>80148</t>
  </si>
  <si>
    <t>Stołówki szkolne i przedszkolne</t>
  </si>
  <si>
    <t>80149</t>
  </si>
  <si>
    <t>Realizacja zadań wymagających stosowania specjalnej organizacji nauki i metod pracy dla dzieci w przedszkolach, oddziałach przedszkolnych w szkołach podstawowych i innych formach wychowania przedszkolnego</t>
  </si>
  <si>
    <t>80150</t>
  </si>
  <si>
    <t>Realizacja zadań wymagających stosowania specjalnej organizacji nauki i metod pracy dla dzieci i młodzieży w szkołach podstawowych</t>
  </si>
  <si>
    <t>80152</t>
  </si>
  <si>
    <t>Realizacja zadań wymagających stosowania specjalnej organizacji nauki i metod pracy dla dzieci i młodzieży w gimnazjach, klasach dotychczasowego gimnazjum prowadzonych w szkołach innego typu, liceach ogólnokształcących, technikach, szkołach policealnych, branżowych szkołach I i II stopnia i klasach dotychczasowej zasadniczej szkoły zawodowej prowadzonych w branżowych szkołach I stopnia oraz szkołach artystycznych</t>
  </si>
  <si>
    <t>80195</t>
  </si>
  <si>
    <t>4017</t>
  </si>
  <si>
    <t>4019</t>
  </si>
  <si>
    <t>4117</t>
  </si>
  <si>
    <t>4119</t>
  </si>
  <si>
    <t>4127</t>
  </si>
  <si>
    <t>4129</t>
  </si>
  <si>
    <t>4177</t>
  </si>
  <si>
    <t>4227</t>
  </si>
  <si>
    <t>4267</t>
  </si>
  <si>
    <t>4307</t>
  </si>
  <si>
    <t>4309</t>
  </si>
  <si>
    <t>4417</t>
  </si>
  <si>
    <t>851</t>
  </si>
  <si>
    <t>Ochrona zdrowia</t>
  </si>
  <si>
    <t>85153</t>
  </si>
  <si>
    <t>Zwalczanie narkomanii</t>
  </si>
  <si>
    <t>85154</t>
  </si>
  <si>
    <t>Przeciwdziałanie alkoholizmowi</t>
  </si>
  <si>
    <t>85195</t>
  </si>
  <si>
    <t>852</t>
  </si>
  <si>
    <t>Pomoc społeczna</t>
  </si>
  <si>
    <t>85202</t>
  </si>
  <si>
    <t>Domy pomocy społecznej</t>
  </si>
  <si>
    <t>4330</t>
  </si>
  <si>
    <t>Zakup usług przez jednostki samorządu terytorialnego od innych jednostek samorządu terytorialnego</t>
  </si>
  <si>
    <t>85203</t>
  </si>
  <si>
    <t>Ośrodki wsparcia</t>
  </si>
  <si>
    <t>85213</t>
  </si>
  <si>
    <t>Składki na ubezpieczenie zdrowotne opłacane za osoby pobierające niektóre świadczenia z pomocy społecznej oraz za osoby uczestniczące w zajęciach w centrum integracji społecznej</t>
  </si>
  <si>
    <t>4130</t>
  </si>
  <si>
    <t>Składki na ubezpieczenie zdrowotne</t>
  </si>
  <si>
    <t>85214</t>
  </si>
  <si>
    <t>Zasiłki okresowe, celowe i pomoc w naturze oraz składki na ubezpieczenia emerytalne i rentowe</t>
  </si>
  <si>
    <t>2910</t>
  </si>
  <si>
    <t>Zwrot dotacji oraz płatności wykorzystanych niezgodnie z przeznaczeniem lub wykorzystanych z naruszeniem procedur, o których mowa w art. 184 ustawy, pobranych nienależnie lub w nadmiernej wysokości</t>
  </si>
  <si>
    <t>3110</t>
  </si>
  <si>
    <t>Świadczenia społeczne</t>
  </si>
  <si>
    <t>3119</t>
  </si>
  <si>
    <t>85215</t>
  </si>
  <si>
    <t>Dodatki mieszkaniowe</t>
  </si>
  <si>
    <t>85216</t>
  </si>
  <si>
    <t>Zasiłki stałe</t>
  </si>
  <si>
    <t>85219</t>
  </si>
  <si>
    <t>Ośrodki pomocy społecznej</t>
  </si>
  <si>
    <t>85228</t>
  </si>
  <si>
    <t>Usługi opiekuńcze i specjalistyczne usługi opiekuńcze</t>
  </si>
  <si>
    <t>85230</t>
  </si>
  <si>
    <t>Pomoc w zakresie dożywiania</t>
  </si>
  <si>
    <t>85295</t>
  </si>
  <si>
    <t>854</t>
  </si>
  <si>
    <t>Edukacyjna opieka wychowawcza</t>
  </si>
  <si>
    <t>85401</t>
  </si>
  <si>
    <t>Świetlice szkolne</t>
  </si>
  <si>
    <t>85415</t>
  </si>
  <si>
    <t>Pomoc materialna dla uczniów o charakterze socjalnym</t>
  </si>
  <si>
    <t>3240</t>
  </si>
  <si>
    <t>Stypendia dla uczniów</t>
  </si>
  <si>
    <t>3260</t>
  </si>
  <si>
    <t>Inne formy pomocy dla uczniów</t>
  </si>
  <si>
    <t>85495</t>
  </si>
  <si>
    <t>855</t>
  </si>
  <si>
    <t>Rodzina</t>
  </si>
  <si>
    <t>85501</t>
  </si>
  <si>
    <t>Świadczenie wychowawcze</t>
  </si>
  <si>
    <t>4560</t>
  </si>
  <si>
    <t>Odsetki od dotacji oraz płatności: wykorzystanych niezgodnie z przeznaczeniem lub wykorzystanych z naruszeniem procedur, o których mowa w art. 184 ustawy, pobranych nienależnie lub  w nadmiernej wysokości</t>
  </si>
  <si>
    <t>85502</t>
  </si>
  <si>
    <t>Świadczenia rodzinne, świadczenie z funduszu alimentacyjnego oraz składki na ubezpieczenia emerytalne i rentowe z ubezpieczenia społecznego</t>
  </si>
  <si>
    <t>85504</t>
  </si>
  <si>
    <t>Wspieranie rodziny</t>
  </si>
  <si>
    <t>85513</t>
  </si>
  <si>
    <t>Składki na ubezpieczenie zdrowotne opłacane za osoby pobierające niektóre świadczenia rodzinne, zgodnie z przepisami ustawy o świadczeniach rodzinnych oraz za osoby pobierające zasiłki dla opiekunów, zgodnie z przepisami ustawy z dnia 4 kwietnia 2014 r. o ustaleniu i wypłacie zasiłków dla opiekunów</t>
  </si>
  <si>
    <t>900</t>
  </si>
  <si>
    <t>Gospodarka komunalna i ochrona środowiska</t>
  </si>
  <si>
    <t>90001</t>
  </si>
  <si>
    <t>Gospodarka ściekowa i ochrona wód</t>
  </si>
  <si>
    <t>90002</t>
  </si>
  <si>
    <t>Gospodarka odpadami komunalnymi</t>
  </si>
  <si>
    <t>90003</t>
  </si>
  <si>
    <t>Oczyszczanie miast i wsi</t>
  </si>
  <si>
    <t>90004</t>
  </si>
  <si>
    <t>Utrzymanie zieleni w miastach i gminach</t>
  </si>
  <si>
    <t>90005</t>
  </si>
  <si>
    <t>Ochrona powietrza atmosferycznego i klimatu</t>
  </si>
  <si>
    <t>90013</t>
  </si>
  <si>
    <t>Schroniska dla zwierząt</t>
  </si>
  <si>
    <t>90015</t>
  </si>
  <si>
    <t>Oświetlenie ulic, placów i dróg</t>
  </si>
  <si>
    <t>90026</t>
  </si>
  <si>
    <t>Pozostałe działania związane z gospodarką odpadami</t>
  </si>
  <si>
    <t>90095</t>
  </si>
  <si>
    <t>921</t>
  </si>
  <si>
    <t>Kultura i ochrona dziedzictwa narodowego</t>
  </si>
  <si>
    <t>92105</t>
  </si>
  <si>
    <t>Pozostałe zadania w zakresie kultury</t>
  </si>
  <si>
    <t>92109</t>
  </si>
  <si>
    <t>Domy i ośrodki kultury, świetlice i kluby</t>
  </si>
  <si>
    <t>2480</t>
  </si>
  <si>
    <t>Dotacja podmiotowa z budżetu dla samorządowej instytucji kultury</t>
  </si>
  <si>
    <t>92116</t>
  </si>
  <si>
    <t>Biblioteki</t>
  </si>
  <si>
    <t>92120</t>
  </si>
  <si>
    <t>Ochrona zabytków i opieka nad zabytkami</t>
  </si>
  <si>
    <t>2720</t>
  </si>
  <si>
    <t>Dotacje celowe z budżetu na finansowanie lub dofinansowanie prac remontowych i konserwatorskich obiektów zabytkowych przekazane jednostkom niezaliczanym do sektora finansów publicznych</t>
  </si>
  <si>
    <t>92195</t>
  </si>
  <si>
    <t>926</t>
  </si>
  <si>
    <t>Kultura fizyczna</t>
  </si>
  <si>
    <t>92601</t>
  </si>
  <si>
    <t>Obiekty sportowe</t>
  </si>
  <si>
    <t>92605</t>
  </si>
  <si>
    <t>Zadania w zakresie kultury fizycznej</t>
  </si>
  <si>
    <t>92695</t>
  </si>
  <si>
    <t>Wydatki razem:</t>
  </si>
  <si>
    <t>Dynamika</t>
  </si>
  <si>
    <t>wynagrodzenia i składki od nich naliczane</t>
  </si>
  <si>
    <t>wydatki związane z realizacją ich statutowych zadań</t>
  </si>
  <si>
    <t>w tym:</t>
  </si>
  <si>
    <t>na programy finansowane z udziałem środków, o których mowa w art.. 5 ust. 1 pkt. 2 i 3</t>
  </si>
  <si>
    <t>Plan wydatków budżetu gminy na 2019 rok</t>
  </si>
  <si>
    <t>Załącznik Nr 2</t>
  </si>
  <si>
    <t>do Uchwały Rady Miejskiej Nr ………...………….</t>
  </si>
  <si>
    <t>z dnia ………………. 2018 roku</t>
  </si>
  <si>
    <t>Przewidywane wykonanie za 2018 r.</t>
  </si>
  <si>
    <t>Wydatki na zakup i objęcie akcji</t>
  </si>
  <si>
    <t>Dostarczanie energii elektrycznej</t>
  </si>
  <si>
    <t>Pokrycie przyjętych zobowiązań po likwidowanych jednostkach zaliczanych do sektora finansów publicznych</t>
  </si>
  <si>
    <t>Wybory do rad gmin, rad powiatów i sejmików województw, wybory wójtów, burmistrzów i prezydentów miast oraz referenda gminne, powiatowe i wojewódzkie</t>
  </si>
  <si>
    <t>Wpłaty jednostek na państwowy fundusz celowy</t>
  </si>
  <si>
    <t>Oddziały przedszkolne w szkołach podstawowych</t>
  </si>
  <si>
    <t>Zapewnienie uczniom prawa do bezpłatnego dostępu do podręczników, materiałów edukacyjnych lub materiałów ćwiczeniowych</t>
  </si>
  <si>
    <t>Karta Dużej Rodziny</t>
  </si>
  <si>
    <t>Działalność dotycząca miejsc pamięci narodowej oraz ochrony pamięci walk i męczeństwa</t>
  </si>
  <si>
    <t>bez PW</t>
  </si>
  <si>
    <t>dotacje i wpłaty dla innych jednostek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</si>
</sst>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0.0"/>
  </numFmts>
  <fonts count="13" x14ac:knownFonts="1">
    <font>
      <sz val="8"/>
      <color rgb="FF000000"/>
      <name val="Tahoma"/>
    </font>
    <font>
      <sz val="5"/>
      <color rgb="FF000000"/>
      <name val="Arial"/>
    </font>
    <font>
      <sz val="5"/>
      <color rgb="FF000000"/>
      <name val="Arial"/>
    </font>
    <font>
      <sz val="5"/>
      <color rgb="FF000000"/>
      <name val="Arial"/>
    </font>
    <font>
      <b/>
      <sz val="5"/>
      <color rgb="FF000000"/>
      <name val="Arial"/>
    </font>
    <font>
      <b/>
      <sz val="5"/>
      <color rgb="FF000000"/>
      <name val="Arial"/>
    </font>
    <font>
      <sz val="5"/>
      <color rgb="FF000000"/>
      <name val="Arial"/>
      <family val="2"/>
      <charset val="238"/>
    </font>
    <font>
      <b/>
      <sz val="5"/>
      <color rgb="FF000000"/>
      <name val="Arial"/>
      <family val="2"/>
      <charset val="238"/>
    </font>
    <font>
      <b/>
      <sz val="8"/>
      <color rgb="FF000000"/>
      <name val="Tahoma"/>
      <family val="2"/>
      <charset val="238"/>
    </font>
    <font>
      <b/>
      <sz val="5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b/>
      <sz val="10"/>
      <color rgb="FF000000"/>
      <name val="Arial"/>
      <family val="2"/>
      <charset val="238"/>
    </font>
    <font>
      <i/>
      <sz val="7.5"/>
      <color rgb="FF00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2" borderId="0" xfId="0" applyFill="1" applyAlignment="1">
      <alignment horizontal="left" vertical="top" wrapText="1"/>
    </xf>
    <xf numFmtId="164" fontId="3" fillId="8" borderId="2" xfId="0" applyNumberFormat="1" applyFon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horizontal="center" vertical="center" wrapText="1"/>
    </xf>
    <xf numFmtId="164" fontId="3" fillId="8" borderId="2" xfId="0" applyNumberFormat="1" applyFont="1" applyFill="1" applyBorder="1" applyAlignment="1">
      <alignment horizontal="right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64" fontId="3" fillId="8" borderId="7" xfId="0" applyNumberFormat="1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164" fontId="7" fillId="8" borderId="7" xfId="0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left" vertical="top" wrapText="1"/>
    </xf>
    <xf numFmtId="0" fontId="6" fillId="5" borderId="4" xfId="0" applyFont="1" applyFill="1" applyBorder="1" applyAlignment="1">
      <alignment horizontal="center" vertical="center" wrapText="1"/>
    </xf>
    <xf numFmtId="164" fontId="3" fillId="8" borderId="11" xfId="0" applyNumberFormat="1" applyFont="1" applyFill="1" applyBorder="1" applyAlignment="1">
      <alignment horizontal="right" vertical="center" wrapText="1"/>
    </xf>
    <xf numFmtId="164" fontId="3" fillId="8" borderId="9" xfId="0" applyNumberFormat="1" applyFont="1" applyFill="1" applyBorder="1" applyAlignment="1">
      <alignment horizontal="right" vertical="center" wrapText="1"/>
    </xf>
    <xf numFmtId="0" fontId="0" fillId="2" borderId="3" xfId="0" applyFill="1" applyBorder="1" applyAlignment="1">
      <alignment horizontal="left" vertical="top" wrapText="1"/>
    </xf>
    <xf numFmtId="0" fontId="7" fillId="5" borderId="17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164" fontId="7" fillId="8" borderId="19" xfId="0" applyNumberFormat="1" applyFont="1" applyFill="1" applyBorder="1" applyAlignment="1">
      <alignment horizontal="right" vertical="center" wrapText="1"/>
    </xf>
    <xf numFmtId="0" fontId="8" fillId="2" borderId="21" xfId="0" applyFont="1" applyFill="1" applyBorder="1" applyAlignment="1">
      <alignment horizontal="left" vertical="top" wrapText="1"/>
    </xf>
    <xf numFmtId="0" fontId="6" fillId="4" borderId="9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left" vertical="top" wrapText="1"/>
    </xf>
    <xf numFmtId="0" fontId="0" fillId="2" borderId="21" xfId="0" applyFill="1" applyBorder="1" applyAlignment="1">
      <alignment horizontal="left" vertical="top" wrapText="1"/>
    </xf>
    <xf numFmtId="0" fontId="7" fillId="5" borderId="10" xfId="0" applyFont="1" applyFill="1" applyBorder="1" applyAlignment="1">
      <alignment horizontal="center" vertical="center" wrapText="1"/>
    </xf>
    <xf numFmtId="164" fontId="7" fillId="8" borderId="5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left" vertical="top" wrapText="1"/>
    </xf>
    <xf numFmtId="0" fontId="6" fillId="5" borderId="9" xfId="0" applyFont="1" applyFill="1" applyBorder="1" applyAlignment="1">
      <alignment horizontal="center" vertical="center" wrapText="1"/>
    </xf>
    <xf numFmtId="164" fontId="6" fillId="8" borderId="11" xfId="0" applyNumberFormat="1" applyFont="1" applyFill="1" applyBorder="1" applyAlignment="1">
      <alignment horizontal="right" vertical="center" wrapText="1"/>
    </xf>
    <xf numFmtId="164" fontId="6" fillId="8" borderId="9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left" vertical="top" wrapText="1"/>
    </xf>
    <xf numFmtId="164" fontId="5" fillId="10" borderId="19" xfId="0" applyNumberFormat="1" applyFont="1" applyFill="1" applyBorder="1" applyAlignment="1">
      <alignment horizontal="right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top" wrapText="1"/>
    </xf>
    <xf numFmtId="165" fontId="7" fillId="7" borderId="24" xfId="0" applyNumberFormat="1" applyFont="1" applyFill="1" applyBorder="1" applyAlignment="1">
      <alignment horizontal="right" vertical="center" wrapText="1"/>
    </xf>
    <xf numFmtId="0" fontId="0" fillId="2" borderId="25" xfId="0" applyFill="1" applyBorder="1" applyAlignment="1">
      <alignment horizontal="left" vertical="top" wrapText="1"/>
    </xf>
    <xf numFmtId="165" fontId="7" fillId="7" borderId="27" xfId="0" applyNumberFormat="1" applyFont="1" applyFill="1" applyBorder="1" applyAlignment="1">
      <alignment horizontal="right" vertical="center" wrapText="1"/>
    </xf>
    <xf numFmtId="165" fontId="7" fillId="7" borderId="23" xfId="0" applyNumberFormat="1" applyFont="1" applyFill="1" applyBorder="1" applyAlignment="1">
      <alignment horizontal="right" vertical="center" wrapText="1"/>
    </xf>
    <xf numFmtId="165" fontId="6" fillId="7" borderId="24" xfId="0" applyNumberFormat="1" applyFont="1" applyFill="1" applyBorder="1" applyAlignment="1">
      <alignment horizontal="right" vertical="center" wrapText="1"/>
    </xf>
    <xf numFmtId="165" fontId="6" fillId="7" borderId="26" xfId="0" applyNumberFormat="1" applyFont="1" applyFill="1" applyBorder="1" applyAlignment="1">
      <alignment horizontal="right" vertical="center" wrapText="1"/>
    </xf>
    <xf numFmtId="165" fontId="6" fillId="7" borderId="27" xfId="0" applyNumberFormat="1" applyFont="1" applyFill="1" applyBorder="1" applyAlignment="1">
      <alignment horizontal="right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8" xfId="0" applyFont="1" applyFill="1" applyBorder="1" applyAlignment="1">
      <alignment horizontal="left" vertical="center" wrapText="1"/>
    </xf>
    <xf numFmtId="0" fontId="7" fillId="7" borderId="7" xfId="0" applyFont="1" applyFill="1" applyBorder="1" applyAlignment="1">
      <alignment horizontal="left" vertical="center" wrapText="1"/>
    </xf>
    <xf numFmtId="0" fontId="7" fillId="7" borderId="8" xfId="0" applyFont="1" applyFill="1" applyBorder="1" applyAlignment="1">
      <alignment horizontal="left" vertical="center" wrapText="1"/>
    </xf>
    <xf numFmtId="0" fontId="1" fillId="7" borderId="7" xfId="0" applyFont="1" applyFill="1" applyBorder="1" applyAlignment="1">
      <alignment horizontal="left" vertical="center" wrapText="1"/>
    </xf>
    <xf numFmtId="0" fontId="4" fillId="9" borderId="22" xfId="0" applyFont="1" applyFill="1" applyBorder="1" applyAlignment="1">
      <alignment horizontal="center" vertical="center" wrapText="1"/>
    </xf>
    <xf numFmtId="0" fontId="4" fillId="9" borderId="21" xfId="0" applyFont="1" applyFill="1" applyBorder="1" applyAlignment="1">
      <alignment horizontal="center" vertical="center" wrapText="1"/>
    </xf>
    <xf numFmtId="0" fontId="4" fillId="9" borderId="20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left" vertical="center" wrapText="1"/>
    </xf>
    <xf numFmtId="0" fontId="2" fillId="7" borderId="12" xfId="0" applyFont="1" applyFill="1" applyBorder="1" applyAlignment="1">
      <alignment horizontal="left" vertical="center" wrapText="1"/>
    </xf>
    <xf numFmtId="0" fontId="7" fillId="7" borderId="19" xfId="0" applyFont="1" applyFill="1" applyBorder="1" applyAlignment="1">
      <alignment horizontal="left" vertical="center" wrapText="1"/>
    </xf>
    <xf numFmtId="0" fontId="7" fillId="7" borderId="20" xfId="0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left" vertical="center" wrapText="1"/>
    </xf>
    <xf numFmtId="0" fontId="7" fillId="7" borderId="6" xfId="0" applyFont="1" applyFill="1" applyBorder="1" applyAlignment="1">
      <alignment horizontal="left" vertical="center" wrapText="1"/>
    </xf>
    <xf numFmtId="0" fontId="6" fillId="7" borderId="7" xfId="0" applyFont="1" applyFill="1" applyBorder="1" applyAlignment="1">
      <alignment horizontal="left" vertical="center" wrapText="1"/>
    </xf>
    <xf numFmtId="0" fontId="6" fillId="7" borderId="11" xfId="0" applyFont="1" applyFill="1" applyBorder="1" applyAlignment="1">
      <alignment horizontal="left" vertical="center" wrapText="1"/>
    </xf>
    <xf numFmtId="0" fontId="6" fillId="7" borderId="12" xfId="0" applyFont="1" applyFill="1" applyBorder="1" applyAlignment="1">
      <alignment horizontal="left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right" vertical="top" wrapText="1"/>
    </xf>
    <xf numFmtId="0" fontId="12" fillId="3" borderId="3" xfId="0" applyFont="1" applyFill="1" applyBorder="1" applyAlignment="1">
      <alignment horizontal="right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02"/>
  <sheetViews>
    <sheetView tabSelected="1" zoomScale="127" zoomScaleNormal="127" workbookViewId="0">
      <pane ySplit="8" topLeftCell="A690" activePane="bottomLeft" state="frozen"/>
      <selection activeCell="B1" sqref="B1"/>
      <selection pane="bottomLeft" activeCell="N384" sqref="N384"/>
    </sheetView>
  </sheetViews>
  <sheetFormatPr defaultRowHeight="10.5" x14ac:dyDescent="0.15"/>
  <cols>
    <col min="1" max="1" width="3.5" customWidth="1"/>
    <col min="2" max="2" width="5.33203125" customWidth="1"/>
    <col min="3" max="3" width="4.1640625" customWidth="1"/>
    <col min="4" max="4" width="7.1640625" customWidth="1"/>
    <col min="5" max="5" width="11" customWidth="1"/>
    <col min="6" max="6" width="9.5" customWidth="1"/>
    <col min="7" max="7" width="9.33203125" customWidth="1"/>
    <col min="8" max="8" width="9.6640625" customWidth="1"/>
    <col min="9" max="10" width="8.33203125" customWidth="1"/>
    <col min="11" max="11" width="7.6640625" customWidth="1"/>
    <col min="12" max="12" width="9.1640625" customWidth="1"/>
    <col min="13" max="13" width="8.33203125" customWidth="1"/>
    <col min="14" max="14" width="9.33203125" customWidth="1"/>
    <col min="15" max="16" width="8.33203125" customWidth="1"/>
    <col min="17" max="17" width="8.6640625" customWidth="1"/>
    <col min="18" max="18" width="8.33203125" customWidth="1"/>
    <col min="19" max="19" width="10.1640625" customWidth="1"/>
    <col min="20" max="20" width="8.1640625" customWidth="1"/>
    <col min="21" max="21" width="6.33203125" customWidth="1"/>
    <col min="22" max="22" width="9" customWidth="1"/>
    <col min="23" max="23" width="6.6640625" style="32" customWidth="1"/>
    <col min="24" max="28" width="9.33203125" style="13"/>
  </cols>
  <sheetData>
    <row r="1" spans="1:28" ht="13.7" customHeight="1" x14ac:dyDescent="0.15">
      <c r="A1" s="66" t="s">
        <v>351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</row>
    <row r="2" spans="1:28" ht="13.7" customHeight="1" x14ac:dyDescent="0.15">
      <c r="A2" s="65" t="s">
        <v>352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</row>
    <row r="3" spans="1:28" ht="13.7" customHeight="1" x14ac:dyDescent="0.15">
      <c r="A3" s="65" t="s">
        <v>353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</row>
    <row r="4" spans="1:28" ht="20.65" customHeight="1" x14ac:dyDescent="0.15">
      <c r="A4" s="64" t="s">
        <v>350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</row>
    <row r="5" spans="1:28" ht="10.5" customHeight="1" x14ac:dyDescent="0.15">
      <c r="A5" s="38" t="s">
        <v>1</v>
      </c>
      <c r="B5" s="38" t="s">
        <v>2</v>
      </c>
      <c r="C5" s="38" t="s">
        <v>3</v>
      </c>
      <c r="D5" s="50" t="s">
        <v>4</v>
      </c>
      <c r="E5" s="62"/>
      <c r="F5" s="52" t="s">
        <v>354</v>
      </c>
      <c r="G5" s="50" t="s">
        <v>5</v>
      </c>
      <c r="H5" s="67" t="s">
        <v>6</v>
      </c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8" t="s">
        <v>345</v>
      </c>
    </row>
    <row r="6" spans="1:28" ht="10.5" customHeight="1" x14ac:dyDescent="0.15">
      <c r="A6" s="39"/>
      <c r="B6" s="39"/>
      <c r="C6" s="39"/>
      <c r="D6" s="51"/>
      <c r="E6" s="63"/>
      <c r="F6" s="51"/>
      <c r="G6" s="51"/>
      <c r="H6" s="67" t="s">
        <v>7</v>
      </c>
      <c r="I6" s="67" t="s">
        <v>8</v>
      </c>
      <c r="J6" s="67"/>
      <c r="K6" s="67"/>
      <c r="L6" s="67"/>
      <c r="M6" s="67"/>
      <c r="N6" s="67"/>
      <c r="O6" s="67"/>
      <c r="P6" s="67"/>
      <c r="Q6" s="67" t="s">
        <v>9</v>
      </c>
      <c r="R6" s="67" t="s">
        <v>8</v>
      </c>
      <c r="S6" s="67"/>
      <c r="T6" s="67"/>
      <c r="U6" s="67"/>
      <c r="V6" s="67"/>
      <c r="W6" s="69"/>
    </row>
    <row r="7" spans="1:28" ht="11.25" customHeight="1" x14ac:dyDescent="0.15">
      <c r="A7" s="39"/>
      <c r="B7" s="39"/>
      <c r="C7" s="39"/>
      <c r="D7" s="51"/>
      <c r="E7" s="63"/>
      <c r="F7" s="51"/>
      <c r="G7" s="51"/>
      <c r="H7" s="67"/>
      <c r="I7" s="38" t="s">
        <v>10</v>
      </c>
      <c r="J7" s="48" t="s">
        <v>8</v>
      </c>
      <c r="K7" s="49"/>
      <c r="L7" s="38" t="s">
        <v>11</v>
      </c>
      <c r="M7" s="38" t="s">
        <v>12</v>
      </c>
      <c r="N7" s="50" t="s">
        <v>13</v>
      </c>
      <c r="O7" s="38" t="s">
        <v>14</v>
      </c>
      <c r="P7" s="38" t="s">
        <v>15</v>
      </c>
      <c r="Q7" s="67"/>
      <c r="R7" s="38" t="s">
        <v>16</v>
      </c>
      <c r="S7" s="10" t="s">
        <v>348</v>
      </c>
      <c r="T7" s="38" t="s">
        <v>365</v>
      </c>
      <c r="U7" s="38" t="s">
        <v>17</v>
      </c>
      <c r="V7" s="38" t="s">
        <v>18</v>
      </c>
      <c r="W7" s="69"/>
    </row>
    <row r="8" spans="1:28" s="13" customFormat="1" ht="49.5" customHeight="1" thickBot="1" x14ac:dyDescent="0.2">
      <c r="A8" s="39"/>
      <c r="B8" s="39"/>
      <c r="C8" s="39"/>
      <c r="D8" s="51"/>
      <c r="E8" s="63"/>
      <c r="F8" s="51"/>
      <c r="G8" s="51"/>
      <c r="H8" s="38"/>
      <c r="I8" s="39"/>
      <c r="J8" s="18" t="s">
        <v>346</v>
      </c>
      <c r="K8" s="18" t="s">
        <v>347</v>
      </c>
      <c r="L8" s="39"/>
      <c r="M8" s="39"/>
      <c r="N8" s="51"/>
      <c r="O8" s="39"/>
      <c r="P8" s="39"/>
      <c r="Q8" s="38"/>
      <c r="R8" s="39"/>
      <c r="S8" s="18" t="s">
        <v>349</v>
      </c>
      <c r="T8" s="39"/>
      <c r="U8" s="39"/>
      <c r="V8" s="39"/>
      <c r="W8" s="70"/>
    </row>
    <row r="9" spans="1:28" s="17" customFormat="1" ht="10.5" customHeight="1" thickBot="1" x14ac:dyDescent="0.2">
      <c r="A9" s="14" t="s">
        <v>19</v>
      </c>
      <c r="B9" s="15" t="s">
        <v>0</v>
      </c>
      <c r="C9" s="15" t="s">
        <v>0</v>
      </c>
      <c r="D9" s="55" t="s">
        <v>20</v>
      </c>
      <c r="E9" s="56"/>
      <c r="F9" s="16">
        <f t="shared" ref="F9:V9" si="0">SUM(F10,F18,F20)</f>
        <v>1849380.5899999999</v>
      </c>
      <c r="G9" s="16">
        <f t="shared" si="0"/>
        <v>1025828.78</v>
      </c>
      <c r="H9" s="16">
        <f t="shared" si="0"/>
        <v>122519.22</v>
      </c>
      <c r="I9" s="16">
        <f t="shared" si="0"/>
        <v>122519.22</v>
      </c>
      <c r="J9" s="16">
        <f t="shared" si="0"/>
        <v>0</v>
      </c>
      <c r="K9" s="16">
        <f t="shared" si="0"/>
        <v>122519.22</v>
      </c>
      <c r="L9" s="16">
        <f t="shared" si="0"/>
        <v>0</v>
      </c>
      <c r="M9" s="16">
        <f t="shared" si="0"/>
        <v>0</v>
      </c>
      <c r="N9" s="16">
        <f t="shared" si="0"/>
        <v>0</v>
      </c>
      <c r="O9" s="16">
        <f t="shared" si="0"/>
        <v>0</v>
      </c>
      <c r="P9" s="16">
        <f t="shared" si="0"/>
        <v>0</v>
      </c>
      <c r="Q9" s="16">
        <f t="shared" si="0"/>
        <v>903309.56</v>
      </c>
      <c r="R9" s="16">
        <f t="shared" si="0"/>
        <v>23809.56</v>
      </c>
      <c r="S9" s="16">
        <f t="shared" si="0"/>
        <v>0</v>
      </c>
      <c r="T9" s="16">
        <f t="shared" ref="T9" si="1">SUM(T10,T18,T20)</f>
        <v>0</v>
      </c>
      <c r="U9" s="16">
        <f t="shared" si="0"/>
        <v>0</v>
      </c>
      <c r="V9" s="16">
        <f t="shared" si="0"/>
        <v>879500</v>
      </c>
      <c r="W9" s="34">
        <f>G9/F9*100</f>
        <v>55.468776170079735</v>
      </c>
      <c r="X9" s="23"/>
      <c r="Y9" s="23"/>
      <c r="Z9" s="23"/>
      <c r="AA9" s="23"/>
      <c r="AB9" s="23"/>
    </row>
    <row r="10" spans="1:28" s="23" customFormat="1" ht="13.9" customHeight="1" x14ac:dyDescent="0.15">
      <c r="A10" s="21" t="s">
        <v>0</v>
      </c>
      <c r="B10" s="21" t="s">
        <v>21</v>
      </c>
      <c r="C10" s="21" t="s">
        <v>0</v>
      </c>
      <c r="D10" s="57" t="s">
        <v>22</v>
      </c>
      <c r="E10" s="58"/>
      <c r="F10" s="22">
        <f>SUM(F11:F17)</f>
        <v>1292972</v>
      </c>
      <c r="G10" s="22">
        <f t="shared" ref="G10:V10" si="2">SUM(G11:G17)</f>
        <v>886100</v>
      </c>
      <c r="H10" s="22">
        <f t="shared" si="2"/>
        <v>6600</v>
      </c>
      <c r="I10" s="22">
        <f t="shared" si="2"/>
        <v>6600</v>
      </c>
      <c r="J10" s="22">
        <f t="shared" si="2"/>
        <v>0</v>
      </c>
      <c r="K10" s="22">
        <f t="shared" si="2"/>
        <v>6600</v>
      </c>
      <c r="L10" s="22">
        <f t="shared" si="2"/>
        <v>0</v>
      </c>
      <c r="M10" s="22">
        <f t="shared" si="2"/>
        <v>0</v>
      </c>
      <c r="N10" s="22">
        <f t="shared" si="2"/>
        <v>0</v>
      </c>
      <c r="O10" s="22">
        <f t="shared" si="2"/>
        <v>0</v>
      </c>
      <c r="P10" s="22">
        <f t="shared" si="2"/>
        <v>0</v>
      </c>
      <c r="Q10" s="22">
        <f t="shared" si="2"/>
        <v>879500</v>
      </c>
      <c r="R10" s="22">
        <f t="shared" si="2"/>
        <v>0</v>
      </c>
      <c r="S10" s="22">
        <f t="shared" si="2"/>
        <v>0</v>
      </c>
      <c r="T10" s="22">
        <f t="shared" ref="T10" si="3">SUM(T11:T17)</f>
        <v>0</v>
      </c>
      <c r="U10" s="22">
        <f t="shared" si="2"/>
        <v>0</v>
      </c>
      <c r="V10" s="22">
        <f t="shared" si="2"/>
        <v>879500</v>
      </c>
      <c r="W10" s="33">
        <f>G10/F10*100</f>
        <v>68.532033176279157</v>
      </c>
    </row>
    <row r="11" spans="1:28" ht="13.9" customHeight="1" x14ac:dyDescent="0.15">
      <c r="A11" s="2" t="s">
        <v>0</v>
      </c>
      <c r="B11" s="2" t="s">
        <v>0</v>
      </c>
      <c r="C11" s="2" t="s">
        <v>23</v>
      </c>
      <c r="D11" s="40" t="s">
        <v>24</v>
      </c>
      <c r="E11" s="41"/>
      <c r="F11" s="6">
        <v>500</v>
      </c>
      <c r="G11" s="6">
        <v>500</v>
      </c>
      <c r="H11" s="1">
        <v>500</v>
      </c>
      <c r="I11" s="1">
        <v>500</v>
      </c>
      <c r="J11" s="1">
        <v>0</v>
      </c>
      <c r="K11" s="1">
        <v>500</v>
      </c>
      <c r="L11" s="1">
        <v>0</v>
      </c>
      <c r="M11" s="1">
        <v>0</v>
      </c>
      <c r="N11" s="6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3">
        <v>0</v>
      </c>
      <c r="U11" s="1">
        <v>0</v>
      </c>
      <c r="V11" s="1">
        <v>0</v>
      </c>
      <c r="W11" s="35">
        <f t="shared" ref="W11:W74" si="4">G11/F11*100</f>
        <v>100</v>
      </c>
    </row>
    <row r="12" spans="1:28" ht="8.25" customHeight="1" x14ac:dyDescent="0.15">
      <c r="A12" s="2" t="s">
        <v>0</v>
      </c>
      <c r="B12" s="2" t="s">
        <v>0</v>
      </c>
      <c r="C12" s="2" t="s">
        <v>25</v>
      </c>
      <c r="D12" s="40" t="s">
        <v>26</v>
      </c>
      <c r="E12" s="41"/>
      <c r="F12" s="6">
        <v>5350</v>
      </c>
      <c r="G12" s="6">
        <v>5000</v>
      </c>
      <c r="H12" s="1">
        <v>5000</v>
      </c>
      <c r="I12" s="1">
        <v>5000</v>
      </c>
      <c r="J12" s="1">
        <v>0</v>
      </c>
      <c r="K12" s="1">
        <v>5000</v>
      </c>
      <c r="L12" s="1">
        <v>0</v>
      </c>
      <c r="M12" s="1">
        <v>0</v>
      </c>
      <c r="N12" s="6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3">
        <v>0</v>
      </c>
      <c r="U12" s="1">
        <v>0</v>
      </c>
      <c r="V12" s="1">
        <v>0</v>
      </c>
      <c r="W12" s="35">
        <f t="shared" si="4"/>
        <v>93.45794392523365</v>
      </c>
    </row>
    <row r="13" spans="1:28" ht="8.25" customHeight="1" x14ac:dyDescent="0.15">
      <c r="A13" s="2" t="s">
        <v>0</v>
      </c>
      <c r="B13" s="2" t="s">
        <v>0</v>
      </c>
      <c r="C13" s="2" t="s">
        <v>27</v>
      </c>
      <c r="D13" s="40" t="s">
        <v>28</v>
      </c>
      <c r="E13" s="41"/>
      <c r="F13" s="6">
        <v>600</v>
      </c>
      <c r="G13" s="6">
        <v>600</v>
      </c>
      <c r="H13" s="1">
        <v>600</v>
      </c>
      <c r="I13" s="1">
        <v>600</v>
      </c>
      <c r="J13" s="1">
        <v>0</v>
      </c>
      <c r="K13" s="1">
        <v>600</v>
      </c>
      <c r="L13" s="1">
        <v>0</v>
      </c>
      <c r="M13" s="1">
        <v>0</v>
      </c>
      <c r="N13" s="6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3">
        <v>0</v>
      </c>
      <c r="U13" s="1">
        <v>0</v>
      </c>
      <c r="V13" s="1">
        <v>0</v>
      </c>
      <c r="W13" s="35">
        <f t="shared" si="4"/>
        <v>100</v>
      </c>
    </row>
    <row r="14" spans="1:28" ht="8.25" customHeight="1" x14ac:dyDescent="0.15">
      <c r="A14" s="2" t="s">
        <v>0</v>
      </c>
      <c r="B14" s="2" t="s">
        <v>0</v>
      </c>
      <c r="C14" s="2" t="s">
        <v>29</v>
      </c>
      <c r="D14" s="40" t="s">
        <v>30</v>
      </c>
      <c r="E14" s="41"/>
      <c r="F14" s="6">
        <v>500</v>
      </c>
      <c r="G14" s="6">
        <v>500</v>
      </c>
      <c r="H14" s="1">
        <v>500</v>
      </c>
      <c r="I14" s="1">
        <v>500</v>
      </c>
      <c r="J14" s="1">
        <v>0</v>
      </c>
      <c r="K14" s="1">
        <v>500</v>
      </c>
      <c r="L14" s="1">
        <v>0</v>
      </c>
      <c r="M14" s="1">
        <v>0</v>
      </c>
      <c r="N14" s="6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3">
        <v>0</v>
      </c>
      <c r="U14" s="1">
        <v>0</v>
      </c>
      <c r="V14" s="1">
        <v>0</v>
      </c>
      <c r="W14" s="35">
        <f t="shared" si="4"/>
        <v>100</v>
      </c>
    </row>
    <row r="15" spans="1:28" ht="11.25" customHeight="1" x14ac:dyDescent="0.15">
      <c r="A15" s="2" t="s">
        <v>0</v>
      </c>
      <c r="B15" s="2" t="s">
        <v>0</v>
      </c>
      <c r="C15" s="2">
        <v>6010</v>
      </c>
      <c r="D15" s="59" t="s">
        <v>355</v>
      </c>
      <c r="E15" s="41"/>
      <c r="F15" s="6">
        <v>1206422</v>
      </c>
      <c r="G15" s="6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6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5">
        <f t="shared" si="4"/>
        <v>0</v>
      </c>
    </row>
    <row r="16" spans="1:28" ht="39.75" customHeight="1" x14ac:dyDescent="0.15">
      <c r="A16" s="2" t="s">
        <v>0</v>
      </c>
      <c r="B16" s="2" t="s">
        <v>0</v>
      </c>
      <c r="C16" s="2" t="s">
        <v>31</v>
      </c>
      <c r="D16" s="40" t="s">
        <v>32</v>
      </c>
      <c r="E16" s="41"/>
      <c r="F16" s="6">
        <v>0</v>
      </c>
      <c r="G16" s="6">
        <v>879500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6">
        <v>0</v>
      </c>
      <c r="O16" s="1">
        <v>0</v>
      </c>
      <c r="P16" s="1">
        <v>0</v>
      </c>
      <c r="Q16" s="1">
        <v>879500</v>
      </c>
      <c r="R16" s="1">
        <v>0</v>
      </c>
      <c r="S16" s="1">
        <v>0</v>
      </c>
      <c r="T16" s="3">
        <v>0</v>
      </c>
      <c r="U16" s="1">
        <v>0</v>
      </c>
      <c r="V16" s="1">
        <v>879500</v>
      </c>
      <c r="W16" s="35" t="s">
        <v>364</v>
      </c>
    </row>
    <row r="17" spans="1:28" ht="16.5" customHeight="1" x14ac:dyDescent="0.15">
      <c r="A17" s="2" t="s">
        <v>0</v>
      </c>
      <c r="B17" s="2" t="s">
        <v>0</v>
      </c>
      <c r="C17" s="2">
        <v>6050</v>
      </c>
      <c r="D17" s="59" t="s">
        <v>44</v>
      </c>
      <c r="E17" s="41"/>
      <c r="F17" s="6">
        <v>79600</v>
      </c>
      <c r="G17" s="6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6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5">
        <f t="shared" si="4"/>
        <v>0</v>
      </c>
    </row>
    <row r="18" spans="1:28" s="9" customFormat="1" ht="8.25" customHeight="1" x14ac:dyDescent="0.15">
      <c r="A18" s="7" t="s">
        <v>0</v>
      </c>
      <c r="B18" s="7" t="s">
        <v>33</v>
      </c>
      <c r="C18" s="7" t="s">
        <v>0</v>
      </c>
      <c r="D18" s="42" t="s">
        <v>34</v>
      </c>
      <c r="E18" s="43"/>
      <c r="F18" s="8">
        <f t="shared" ref="F18:V18" si="5">SUM(F19)</f>
        <v>33000</v>
      </c>
      <c r="G18" s="8">
        <f t="shared" si="5"/>
        <v>33000</v>
      </c>
      <c r="H18" s="8">
        <f t="shared" si="5"/>
        <v>33000</v>
      </c>
      <c r="I18" s="8">
        <f t="shared" si="5"/>
        <v>33000</v>
      </c>
      <c r="J18" s="8">
        <f t="shared" si="5"/>
        <v>0</v>
      </c>
      <c r="K18" s="8">
        <f t="shared" si="5"/>
        <v>33000</v>
      </c>
      <c r="L18" s="8">
        <f t="shared" si="5"/>
        <v>0</v>
      </c>
      <c r="M18" s="8">
        <f t="shared" si="5"/>
        <v>0</v>
      </c>
      <c r="N18" s="8">
        <f t="shared" si="5"/>
        <v>0</v>
      </c>
      <c r="O18" s="8">
        <f t="shared" si="5"/>
        <v>0</v>
      </c>
      <c r="P18" s="8">
        <f t="shared" si="5"/>
        <v>0</v>
      </c>
      <c r="Q18" s="8">
        <f t="shared" si="5"/>
        <v>0</v>
      </c>
      <c r="R18" s="8">
        <f t="shared" si="5"/>
        <v>0</v>
      </c>
      <c r="S18" s="8">
        <f t="shared" si="5"/>
        <v>0</v>
      </c>
      <c r="T18" s="8">
        <f t="shared" si="5"/>
        <v>0</v>
      </c>
      <c r="U18" s="8">
        <f t="shared" si="5"/>
        <v>0</v>
      </c>
      <c r="V18" s="8">
        <f t="shared" si="5"/>
        <v>0</v>
      </c>
      <c r="W18" s="31">
        <f t="shared" si="4"/>
        <v>100</v>
      </c>
      <c r="X18" s="23"/>
      <c r="Y18" s="23"/>
      <c r="Z18" s="23"/>
      <c r="AA18" s="23"/>
      <c r="AB18" s="23"/>
    </row>
    <row r="19" spans="1:28" ht="25.15" customHeight="1" x14ac:dyDescent="0.15">
      <c r="A19" s="2" t="s">
        <v>0</v>
      </c>
      <c r="B19" s="2" t="s">
        <v>0</v>
      </c>
      <c r="C19" s="2" t="s">
        <v>35</v>
      </c>
      <c r="D19" s="40" t="s">
        <v>36</v>
      </c>
      <c r="E19" s="41"/>
      <c r="F19" s="6">
        <v>33000</v>
      </c>
      <c r="G19" s="6">
        <v>33000</v>
      </c>
      <c r="H19" s="1">
        <v>33000</v>
      </c>
      <c r="I19" s="1">
        <v>33000</v>
      </c>
      <c r="J19" s="1">
        <v>0</v>
      </c>
      <c r="K19" s="1">
        <v>33000</v>
      </c>
      <c r="L19" s="1">
        <v>0</v>
      </c>
      <c r="M19" s="1">
        <v>0</v>
      </c>
      <c r="N19" s="6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3">
        <v>0</v>
      </c>
      <c r="U19" s="1">
        <v>0</v>
      </c>
      <c r="V19" s="1">
        <v>0</v>
      </c>
      <c r="W19" s="35">
        <f t="shared" si="4"/>
        <v>100</v>
      </c>
    </row>
    <row r="20" spans="1:28" s="9" customFormat="1" ht="8.25" customHeight="1" x14ac:dyDescent="0.15">
      <c r="A20" s="7" t="s">
        <v>0</v>
      </c>
      <c r="B20" s="7" t="s">
        <v>37</v>
      </c>
      <c r="C20" s="7" t="s">
        <v>0</v>
      </c>
      <c r="D20" s="42" t="s">
        <v>38</v>
      </c>
      <c r="E20" s="43"/>
      <c r="F20" s="8">
        <f>SUM(F21:F31)</f>
        <v>523408.58999999997</v>
      </c>
      <c r="G20" s="8">
        <f t="shared" ref="G20:V20" si="6">SUM(G21:G31)</f>
        <v>106728.78</v>
      </c>
      <c r="H20" s="8">
        <f t="shared" si="6"/>
        <v>82919.22</v>
      </c>
      <c r="I20" s="8">
        <f t="shared" si="6"/>
        <v>82919.22</v>
      </c>
      <c r="J20" s="8">
        <f t="shared" si="6"/>
        <v>0</v>
      </c>
      <c r="K20" s="8">
        <f t="shared" si="6"/>
        <v>82919.22</v>
      </c>
      <c r="L20" s="8">
        <f t="shared" si="6"/>
        <v>0</v>
      </c>
      <c r="M20" s="8">
        <f t="shared" si="6"/>
        <v>0</v>
      </c>
      <c r="N20" s="8">
        <f t="shared" si="6"/>
        <v>0</v>
      </c>
      <c r="O20" s="8">
        <f t="shared" si="6"/>
        <v>0</v>
      </c>
      <c r="P20" s="8">
        <f t="shared" si="6"/>
        <v>0</v>
      </c>
      <c r="Q20" s="8">
        <f t="shared" si="6"/>
        <v>23809.56</v>
      </c>
      <c r="R20" s="8">
        <f t="shared" si="6"/>
        <v>23809.56</v>
      </c>
      <c r="S20" s="8">
        <f t="shared" si="6"/>
        <v>0</v>
      </c>
      <c r="T20" s="8">
        <f t="shared" ref="T20" si="7">SUM(T21:T31)</f>
        <v>0</v>
      </c>
      <c r="U20" s="8">
        <f t="shared" si="6"/>
        <v>0</v>
      </c>
      <c r="V20" s="8">
        <f t="shared" si="6"/>
        <v>0</v>
      </c>
      <c r="W20" s="31">
        <f t="shared" si="4"/>
        <v>20.391102102470271</v>
      </c>
      <c r="X20" s="23"/>
      <c r="Y20" s="23"/>
      <c r="Z20" s="23"/>
      <c r="AA20" s="23"/>
      <c r="AB20" s="23"/>
    </row>
    <row r="21" spans="1:28" ht="16.5" customHeight="1" x14ac:dyDescent="0.15">
      <c r="A21" s="2" t="s">
        <v>0</v>
      </c>
      <c r="B21" s="2" t="s">
        <v>0</v>
      </c>
      <c r="C21" s="2">
        <v>4010</v>
      </c>
      <c r="D21" s="59" t="s">
        <v>108</v>
      </c>
      <c r="E21" s="41"/>
      <c r="F21" s="6">
        <v>740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3">
        <v>0</v>
      </c>
      <c r="T21" s="3">
        <v>0</v>
      </c>
      <c r="U21" s="3">
        <v>0</v>
      </c>
      <c r="V21" s="3">
        <v>0</v>
      </c>
      <c r="W21" s="35">
        <f t="shared" si="4"/>
        <v>0</v>
      </c>
    </row>
    <row r="22" spans="1:28" ht="8.25" customHeight="1" x14ac:dyDescent="0.15">
      <c r="A22" s="2" t="s">
        <v>0</v>
      </c>
      <c r="B22" s="2" t="s">
        <v>0</v>
      </c>
      <c r="C22" s="2">
        <v>4110</v>
      </c>
      <c r="D22" s="59" t="s">
        <v>68</v>
      </c>
      <c r="E22" s="41"/>
      <c r="F22" s="6">
        <v>126.54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5">
        <f t="shared" si="4"/>
        <v>0</v>
      </c>
    </row>
    <row r="23" spans="1:28" ht="8.25" customHeight="1" x14ac:dyDescent="0.15">
      <c r="A23" s="2" t="s">
        <v>0</v>
      </c>
      <c r="B23" s="2" t="s">
        <v>0</v>
      </c>
      <c r="C23" s="2">
        <v>4120</v>
      </c>
      <c r="D23" s="59" t="s">
        <v>70</v>
      </c>
      <c r="E23" s="41"/>
      <c r="F23" s="6">
        <v>18.13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5">
        <f t="shared" si="4"/>
        <v>0</v>
      </c>
    </row>
    <row r="24" spans="1:28" ht="8.25" customHeight="1" x14ac:dyDescent="0.15">
      <c r="A24" s="2" t="s">
        <v>0</v>
      </c>
      <c r="B24" s="2" t="s">
        <v>0</v>
      </c>
      <c r="C24" s="2" t="s">
        <v>39</v>
      </c>
      <c r="D24" s="40" t="s">
        <v>40</v>
      </c>
      <c r="E24" s="41"/>
      <c r="F24" s="6">
        <v>500</v>
      </c>
      <c r="G24" s="6">
        <v>500</v>
      </c>
      <c r="H24" s="1">
        <v>500</v>
      </c>
      <c r="I24" s="1">
        <v>500</v>
      </c>
      <c r="J24" s="1">
        <v>0</v>
      </c>
      <c r="K24" s="1">
        <v>500</v>
      </c>
      <c r="L24" s="1">
        <v>0</v>
      </c>
      <c r="M24" s="1">
        <v>0</v>
      </c>
      <c r="N24" s="6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3">
        <v>0</v>
      </c>
      <c r="U24" s="1">
        <v>0</v>
      </c>
      <c r="V24" s="1">
        <v>0</v>
      </c>
      <c r="W24" s="35">
        <f t="shared" si="4"/>
        <v>100</v>
      </c>
    </row>
    <row r="25" spans="1:28" ht="13.9" customHeight="1" x14ac:dyDescent="0.15">
      <c r="A25" s="2" t="s">
        <v>0</v>
      </c>
      <c r="B25" s="2" t="s">
        <v>0</v>
      </c>
      <c r="C25" s="2" t="s">
        <v>23</v>
      </c>
      <c r="D25" s="40" t="s">
        <v>24</v>
      </c>
      <c r="E25" s="41"/>
      <c r="F25" s="6">
        <v>58946.6</v>
      </c>
      <c r="G25" s="6">
        <v>70119.22</v>
      </c>
      <c r="H25" s="1">
        <v>70119.22</v>
      </c>
      <c r="I25" s="1">
        <v>70119.22</v>
      </c>
      <c r="J25" s="1">
        <v>0</v>
      </c>
      <c r="K25" s="1">
        <v>70119.22</v>
      </c>
      <c r="L25" s="1">
        <v>0</v>
      </c>
      <c r="M25" s="1">
        <v>0</v>
      </c>
      <c r="N25" s="6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3">
        <v>0</v>
      </c>
      <c r="U25" s="1">
        <v>0</v>
      </c>
      <c r="V25" s="1">
        <v>0</v>
      </c>
      <c r="W25" s="35">
        <f t="shared" si="4"/>
        <v>118.95379886202089</v>
      </c>
    </row>
    <row r="26" spans="1:28" ht="8.25" customHeight="1" x14ac:dyDescent="0.15">
      <c r="A26" s="2" t="s">
        <v>0</v>
      </c>
      <c r="B26" s="2" t="s">
        <v>0</v>
      </c>
      <c r="C26" s="2">
        <v>4260</v>
      </c>
      <c r="D26" s="59" t="s">
        <v>26</v>
      </c>
      <c r="E26" s="41"/>
      <c r="F26" s="6">
        <v>200</v>
      </c>
      <c r="G26" s="6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6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5">
        <f t="shared" si="4"/>
        <v>0</v>
      </c>
    </row>
    <row r="27" spans="1:28" ht="8.25" customHeight="1" x14ac:dyDescent="0.15">
      <c r="A27" s="2" t="s">
        <v>0</v>
      </c>
      <c r="B27" s="2" t="s">
        <v>0</v>
      </c>
      <c r="C27" s="2">
        <v>4270</v>
      </c>
      <c r="D27" s="59" t="s">
        <v>28</v>
      </c>
      <c r="E27" s="41"/>
      <c r="F27" s="6">
        <v>1000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3">
        <v>0</v>
      </c>
      <c r="M27" s="3">
        <v>0</v>
      </c>
      <c r="N27" s="6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5">
        <f t="shared" si="4"/>
        <v>0</v>
      </c>
    </row>
    <row r="28" spans="1:28" ht="8.25" customHeight="1" x14ac:dyDescent="0.15">
      <c r="A28" s="2" t="s">
        <v>0</v>
      </c>
      <c r="B28" s="2" t="s">
        <v>0</v>
      </c>
      <c r="C28" s="2" t="s">
        <v>29</v>
      </c>
      <c r="D28" s="40" t="s">
        <v>30</v>
      </c>
      <c r="E28" s="41"/>
      <c r="F28" s="6">
        <v>3892.4</v>
      </c>
      <c r="G28" s="6">
        <v>7700</v>
      </c>
      <c r="H28" s="1">
        <v>7700</v>
      </c>
      <c r="I28" s="1">
        <v>7700</v>
      </c>
      <c r="J28" s="1">
        <v>0</v>
      </c>
      <c r="K28" s="1">
        <v>7700</v>
      </c>
      <c r="L28" s="1">
        <v>0</v>
      </c>
      <c r="M28" s="1">
        <v>0</v>
      </c>
      <c r="N28" s="6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3">
        <v>0</v>
      </c>
      <c r="U28" s="1">
        <v>0</v>
      </c>
      <c r="V28" s="1">
        <v>0</v>
      </c>
      <c r="W28" s="35">
        <f t="shared" si="4"/>
        <v>197.82139554002671</v>
      </c>
    </row>
    <row r="29" spans="1:28" ht="16.5" customHeight="1" x14ac:dyDescent="0.15">
      <c r="A29" s="2" t="s">
        <v>0</v>
      </c>
      <c r="B29" s="2" t="s">
        <v>0</v>
      </c>
      <c r="C29" s="2">
        <v>4360</v>
      </c>
      <c r="D29" s="59" t="s">
        <v>118</v>
      </c>
      <c r="E29" s="41"/>
      <c r="F29" s="6">
        <v>50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3">
        <v>0</v>
      </c>
      <c r="M29" s="3">
        <v>0</v>
      </c>
      <c r="N29" s="6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5">
        <f t="shared" si="4"/>
        <v>0</v>
      </c>
    </row>
    <row r="30" spans="1:28" ht="8.25" customHeight="1" x14ac:dyDescent="0.15">
      <c r="A30" s="2" t="s">
        <v>0</v>
      </c>
      <c r="B30" s="2" t="s">
        <v>0</v>
      </c>
      <c r="C30" s="2" t="s">
        <v>41</v>
      </c>
      <c r="D30" s="40" t="s">
        <v>42</v>
      </c>
      <c r="E30" s="41"/>
      <c r="F30" s="6">
        <v>414905.92</v>
      </c>
      <c r="G30" s="6">
        <v>4600</v>
      </c>
      <c r="H30" s="1">
        <v>4600</v>
      </c>
      <c r="I30" s="1">
        <v>4600</v>
      </c>
      <c r="J30" s="1">
        <v>0</v>
      </c>
      <c r="K30" s="1">
        <v>4600</v>
      </c>
      <c r="L30" s="1">
        <v>0</v>
      </c>
      <c r="M30" s="1">
        <v>0</v>
      </c>
      <c r="N30" s="6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3">
        <v>0</v>
      </c>
      <c r="U30" s="1">
        <v>0</v>
      </c>
      <c r="V30" s="1">
        <v>0</v>
      </c>
      <c r="W30" s="35">
        <f t="shared" si="4"/>
        <v>1.108685072509932</v>
      </c>
    </row>
    <row r="31" spans="1:28" s="13" customFormat="1" ht="15.75" customHeight="1" thickBot="1" x14ac:dyDescent="0.2">
      <c r="A31" s="4" t="s">
        <v>0</v>
      </c>
      <c r="B31" s="4" t="s">
        <v>0</v>
      </c>
      <c r="C31" s="4" t="s">
        <v>43</v>
      </c>
      <c r="D31" s="53" t="s">
        <v>44</v>
      </c>
      <c r="E31" s="54"/>
      <c r="F31" s="11">
        <v>43029</v>
      </c>
      <c r="G31" s="11">
        <v>23809.56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1">
        <v>0</v>
      </c>
      <c r="O31" s="12">
        <v>0</v>
      </c>
      <c r="P31" s="12">
        <v>0</v>
      </c>
      <c r="Q31" s="12">
        <v>23809.56</v>
      </c>
      <c r="R31" s="12">
        <v>23809.56</v>
      </c>
      <c r="S31" s="12">
        <v>0</v>
      </c>
      <c r="T31" s="12">
        <v>0</v>
      </c>
      <c r="U31" s="12">
        <v>0</v>
      </c>
      <c r="V31" s="12">
        <v>0</v>
      </c>
      <c r="W31" s="36">
        <f t="shared" si="4"/>
        <v>55.333751655860006</v>
      </c>
    </row>
    <row r="32" spans="1:28" s="17" customFormat="1" ht="18.75" customHeight="1" thickBot="1" x14ac:dyDescent="0.2">
      <c r="A32" s="14" t="s">
        <v>45</v>
      </c>
      <c r="B32" s="15" t="s">
        <v>0</v>
      </c>
      <c r="C32" s="15" t="s">
        <v>0</v>
      </c>
      <c r="D32" s="55" t="s">
        <v>46</v>
      </c>
      <c r="E32" s="56"/>
      <c r="F32" s="16">
        <f>SUM(F33,F35,F37)</f>
        <v>159840</v>
      </c>
      <c r="G32" s="16">
        <f t="shared" ref="G32:V32" si="8">SUM(G33,G35,G37)</f>
        <v>160000</v>
      </c>
      <c r="H32" s="16">
        <f t="shared" si="8"/>
        <v>140000</v>
      </c>
      <c r="I32" s="16">
        <f t="shared" si="8"/>
        <v>140000</v>
      </c>
      <c r="J32" s="16">
        <f t="shared" si="8"/>
        <v>0</v>
      </c>
      <c r="K32" s="16">
        <f t="shared" si="8"/>
        <v>140000</v>
      </c>
      <c r="L32" s="16">
        <f t="shared" si="8"/>
        <v>0</v>
      </c>
      <c r="M32" s="16">
        <f t="shared" si="8"/>
        <v>0</v>
      </c>
      <c r="N32" s="16">
        <f t="shared" si="8"/>
        <v>0</v>
      </c>
      <c r="O32" s="16">
        <f t="shared" si="8"/>
        <v>0</v>
      </c>
      <c r="P32" s="16">
        <f t="shared" si="8"/>
        <v>0</v>
      </c>
      <c r="Q32" s="16">
        <f t="shared" si="8"/>
        <v>20000</v>
      </c>
      <c r="R32" s="16">
        <f t="shared" si="8"/>
        <v>0</v>
      </c>
      <c r="S32" s="16">
        <f t="shared" si="8"/>
        <v>0</v>
      </c>
      <c r="T32" s="16">
        <f t="shared" ref="T32" si="9">SUM(T33,T35,T37)</f>
        <v>20000</v>
      </c>
      <c r="U32" s="16">
        <f t="shared" si="8"/>
        <v>0</v>
      </c>
      <c r="V32" s="16">
        <f t="shared" si="8"/>
        <v>0</v>
      </c>
      <c r="W32" s="34">
        <f t="shared" si="4"/>
        <v>100.10010010010011</v>
      </c>
      <c r="X32" s="23"/>
      <c r="Y32" s="23"/>
      <c r="Z32" s="23"/>
      <c r="AA32" s="23"/>
      <c r="AB32" s="23"/>
    </row>
    <row r="33" spans="1:28" s="23" customFormat="1" ht="8.25" customHeight="1" x14ac:dyDescent="0.15">
      <c r="A33" s="21" t="s">
        <v>0</v>
      </c>
      <c r="B33" s="21" t="s">
        <v>47</v>
      </c>
      <c r="C33" s="21" t="s">
        <v>0</v>
      </c>
      <c r="D33" s="57" t="s">
        <v>48</v>
      </c>
      <c r="E33" s="58"/>
      <c r="F33" s="22">
        <f>SUM(F34)</f>
        <v>140000</v>
      </c>
      <c r="G33" s="22">
        <f>SUM(G34)</f>
        <v>140000</v>
      </c>
      <c r="H33" s="22">
        <f t="shared" ref="H33:V33" si="10">SUM(H34)</f>
        <v>140000</v>
      </c>
      <c r="I33" s="22">
        <f t="shared" si="10"/>
        <v>140000</v>
      </c>
      <c r="J33" s="22">
        <f t="shared" si="10"/>
        <v>0</v>
      </c>
      <c r="K33" s="22">
        <f t="shared" si="10"/>
        <v>140000</v>
      </c>
      <c r="L33" s="22">
        <f t="shared" si="10"/>
        <v>0</v>
      </c>
      <c r="M33" s="22">
        <f t="shared" si="10"/>
        <v>0</v>
      </c>
      <c r="N33" s="22">
        <f t="shared" si="10"/>
        <v>0</v>
      </c>
      <c r="O33" s="22">
        <f t="shared" si="10"/>
        <v>0</v>
      </c>
      <c r="P33" s="22">
        <f t="shared" si="10"/>
        <v>0</v>
      </c>
      <c r="Q33" s="22">
        <f t="shared" si="10"/>
        <v>0</v>
      </c>
      <c r="R33" s="22">
        <f t="shared" si="10"/>
        <v>0</v>
      </c>
      <c r="S33" s="22">
        <f t="shared" si="10"/>
        <v>0</v>
      </c>
      <c r="T33" s="22">
        <f t="shared" si="10"/>
        <v>0</v>
      </c>
      <c r="U33" s="22">
        <f t="shared" si="10"/>
        <v>0</v>
      </c>
      <c r="V33" s="22">
        <f t="shared" si="10"/>
        <v>0</v>
      </c>
      <c r="W33" s="37">
        <f t="shared" si="4"/>
        <v>100</v>
      </c>
    </row>
    <row r="34" spans="1:28" ht="8.25" customHeight="1" x14ac:dyDescent="0.15">
      <c r="A34" s="2" t="s">
        <v>0</v>
      </c>
      <c r="B34" s="2" t="s">
        <v>0</v>
      </c>
      <c r="C34" s="2" t="s">
        <v>29</v>
      </c>
      <c r="D34" s="40" t="s">
        <v>30</v>
      </c>
      <c r="E34" s="41"/>
      <c r="F34" s="6">
        <v>140000</v>
      </c>
      <c r="G34" s="6">
        <v>140000</v>
      </c>
      <c r="H34" s="1">
        <v>140000</v>
      </c>
      <c r="I34" s="1">
        <v>140000</v>
      </c>
      <c r="J34" s="1">
        <v>0</v>
      </c>
      <c r="K34" s="1">
        <v>140000</v>
      </c>
      <c r="L34" s="1">
        <v>0</v>
      </c>
      <c r="M34" s="1">
        <v>0</v>
      </c>
      <c r="N34" s="6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3">
        <v>0</v>
      </c>
      <c r="U34" s="1">
        <v>0</v>
      </c>
      <c r="V34" s="1">
        <v>0</v>
      </c>
      <c r="W34" s="35">
        <f t="shared" si="4"/>
        <v>100</v>
      </c>
    </row>
    <row r="35" spans="1:28" s="23" customFormat="1" ht="8.25" customHeight="1" x14ac:dyDescent="0.15">
      <c r="A35" s="21" t="s">
        <v>0</v>
      </c>
      <c r="B35" s="21">
        <v>40003</v>
      </c>
      <c r="C35" s="21" t="s">
        <v>0</v>
      </c>
      <c r="D35" s="57" t="s">
        <v>356</v>
      </c>
      <c r="E35" s="58"/>
      <c r="F35" s="22">
        <f>SUM(F36)</f>
        <v>4840</v>
      </c>
      <c r="G35" s="22">
        <f>SUM(G36)</f>
        <v>0</v>
      </c>
      <c r="H35" s="22">
        <f t="shared" ref="H35" si="11">SUM(H36)</f>
        <v>0</v>
      </c>
      <c r="I35" s="22">
        <f t="shared" ref="I35" si="12">SUM(I36)</f>
        <v>0</v>
      </c>
      <c r="J35" s="22">
        <f t="shared" ref="J35" si="13">SUM(J36)</f>
        <v>0</v>
      </c>
      <c r="K35" s="22">
        <f t="shared" ref="K35" si="14">SUM(K36)</f>
        <v>0</v>
      </c>
      <c r="L35" s="22">
        <f t="shared" ref="L35" si="15">SUM(L36)</f>
        <v>0</v>
      </c>
      <c r="M35" s="22">
        <f t="shared" ref="M35" si="16">SUM(M36)</f>
        <v>0</v>
      </c>
      <c r="N35" s="22">
        <f t="shared" ref="N35" si="17">SUM(N36)</f>
        <v>0</v>
      </c>
      <c r="O35" s="22">
        <f t="shared" ref="O35" si="18">SUM(O36)</f>
        <v>0</v>
      </c>
      <c r="P35" s="22">
        <f t="shared" ref="P35" si="19">SUM(P36)</f>
        <v>0</v>
      </c>
      <c r="Q35" s="22">
        <f t="shared" ref="Q35" si="20">SUM(Q36)</f>
        <v>0</v>
      </c>
      <c r="R35" s="22">
        <f t="shared" ref="R35" si="21">SUM(R36)</f>
        <v>0</v>
      </c>
      <c r="S35" s="22">
        <f t="shared" ref="S35" si="22">SUM(S36)</f>
        <v>0</v>
      </c>
      <c r="T35" s="22">
        <f t="shared" ref="T35:U35" si="23">SUM(T36)</f>
        <v>0</v>
      </c>
      <c r="U35" s="22">
        <f t="shared" si="23"/>
        <v>0</v>
      </c>
      <c r="V35" s="22">
        <f t="shared" ref="V35" si="24">SUM(V36)</f>
        <v>0</v>
      </c>
      <c r="W35" s="35">
        <f t="shared" si="4"/>
        <v>0</v>
      </c>
    </row>
    <row r="36" spans="1:28" ht="8.25" customHeight="1" x14ac:dyDescent="0.15">
      <c r="A36" s="2" t="s">
        <v>0</v>
      </c>
      <c r="B36" s="2" t="s">
        <v>0</v>
      </c>
      <c r="C36" s="2" t="s">
        <v>29</v>
      </c>
      <c r="D36" s="40" t="s">
        <v>30</v>
      </c>
      <c r="E36" s="41"/>
      <c r="F36" s="6">
        <v>4840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35">
        <f t="shared" si="4"/>
        <v>0</v>
      </c>
    </row>
    <row r="37" spans="1:28" s="9" customFormat="1" ht="8.25" customHeight="1" x14ac:dyDescent="0.15">
      <c r="A37" s="7"/>
      <c r="B37" s="7" t="s">
        <v>49</v>
      </c>
      <c r="C37" s="7" t="s">
        <v>0</v>
      </c>
      <c r="D37" s="42" t="s">
        <v>38</v>
      </c>
      <c r="E37" s="43"/>
      <c r="F37" s="8">
        <f>SUM(F38)</f>
        <v>15000</v>
      </c>
      <c r="G37" s="8">
        <f>SUM(G38)</f>
        <v>20000</v>
      </c>
      <c r="H37" s="8">
        <f t="shared" ref="H37:V37" si="25">SUM(H38)</f>
        <v>0</v>
      </c>
      <c r="I37" s="8">
        <f t="shared" si="25"/>
        <v>0</v>
      </c>
      <c r="J37" s="8">
        <f t="shared" si="25"/>
        <v>0</v>
      </c>
      <c r="K37" s="8">
        <f t="shared" si="25"/>
        <v>0</v>
      </c>
      <c r="L37" s="8">
        <f t="shared" si="25"/>
        <v>0</v>
      </c>
      <c r="M37" s="8">
        <f t="shared" si="25"/>
        <v>0</v>
      </c>
      <c r="N37" s="8">
        <f t="shared" si="25"/>
        <v>0</v>
      </c>
      <c r="O37" s="8">
        <f t="shared" si="25"/>
        <v>0</v>
      </c>
      <c r="P37" s="8">
        <f t="shared" si="25"/>
        <v>0</v>
      </c>
      <c r="Q37" s="8">
        <f t="shared" si="25"/>
        <v>20000</v>
      </c>
      <c r="R37" s="8">
        <f t="shared" si="25"/>
        <v>0</v>
      </c>
      <c r="S37" s="8">
        <f t="shared" si="25"/>
        <v>0</v>
      </c>
      <c r="T37" s="8">
        <f t="shared" si="25"/>
        <v>20000</v>
      </c>
      <c r="U37" s="8">
        <f t="shared" si="25"/>
        <v>0</v>
      </c>
      <c r="V37" s="8">
        <f t="shared" si="25"/>
        <v>0</v>
      </c>
      <c r="W37" s="35">
        <f t="shared" si="4"/>
        <v>133.33333333333331</v>
      </c>
      <c r="X37" s="23"/>
      <c r="Y37" s="23"/>
      <c r="Z37" s="23"/>
      <c r="AA37" s="23"/>
      <c r="AB37" s="23"/>
    </row>
    <row r="38" spans="1:28" s="13" customFormat="1" ht="41.85" customHeight="1" thickBot="1" x14ac:dyDescent="0.2">
      <c r="A38" s="4" t="s">
        <v>0</v>
      </c>
      <c r="B38" s="4" t="s">
        <v>0</v>
      </c>
      <c r="C38" s="4" t="s">
        <v>50</v>
      </c>
      <c r="D38" s="53" t="s">
        <v>51</v>
      </c>
      <c r="E38" s="54"/>
      <c r="F38" s="11">
        <v>15000</v>
      </c>
      <c r="G38" s="11">
        <v>20000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1">
        <v>0</v>
      </c>
      <c r="O38" s="12">
        <v>0</v>
      </c>
      <c r="P38" s="12">
        <v>0</v>
      </c>
      <c r="Q38" s="12">
        <v>20000</v>
      </c>
      <c r="R38" s="12">
        <v>0</v>
      </c>
      <c r="S38" s="12">
        <v>0</v>
      </c>
      <c r="T38" s="12">
        <v>20000</v>
      </c>
      <c r="U38" s="12">
        <v>0</v>
      </c>
      <c r="V38" s="12">
        <v>0</v>
      </c>
      <c r="W38" s="36">
        <f t="shared" si="4"/>
        <v>133.33333333333331</v>
      </c>
    </row>
    <row r="39" spans="1:28" s="19" customFormat="1" ht="10.5" customHeight="1" thickBot="1" x14ac:dyDescent="0.2">
      <c r="A39" s="14" t="s">
        <v>52</v>
      </c>
      <c r="B39" s="15" t="s">
        <v>0</v>
      </c>
      <c r="C39" s="15" t="s">
        <v>0</v>
      </c>
      <c r="D39" s="55" t="s">
        <v>53</v>
      </c>
      <c r="E39" s="56"/>
      <c r="F39" s="16">
        <f>SUM(F40,F46,F53,F59)</f>
        <v>2669733.69</v>
      </c>
      <c r="G39" s="16">
        <f>SUM(G40,G46,G53,G59)</f>
        <v>1009350.47</v>
      </c>
      <c r="H39" s="16">
        <f t="shared" ref="H39:V39" si="26">SUM(H40,H46,H53,H59)</f>
        <v>336551.47</v>
      </c>
      <c r="I39" s="16">
        <f t="shared" si="26"/>
        <v>336551.47</v>
      </c>
      <c r="J39" s="16">
        <f t="shared" si="26"/>
        <v>12204</v>
      </c>
      <c r="K39" s="16">
        <f t="shared" si="26"/>
        <v>324347.46999999997</v>
      </c>
      <c r="L39" s="16">
        <f t="shared" si="26"/>
        <v>0</v>
      </c>
      <c r="M39" s="16">
        <f t="shared" si="26"/>
        <v>0</v>
      </c>
      <c r="N39" s="16">
        <f t="shared" si="26"/>
        <v>0</v>
      </c>
      <c r="O39" s="16">
        <f t="shared" si="26"/>
        <v>0</v>
      </c>
      <c r="P39" s="16">
        <f t="shared" si="26"/>
        <v>0</v>
      </c>
      <c r="Q39" s="16">
        <f t="shared" si="26"/>
        <v>672799</v>
      </c>
      <c r="R39" s="16">
        <f t="shared" si="26"/>
        <v>472799</v>
      </c>
      <c r="S39" s="16">
        <f t="shared" si="26"/>
        <v>0</v>
      </c>
      <c r="T39" s="16">
        <f t="shared" ref="T39" si="27">SUM(T40,T46,T53,T59)</f>
        <v>200000</v>
      </c>
      <c r="U39" s="16">
        <f t="shared" si="26"/>
        <v>0</v>
      </c>
      <c r="V39" s="16">
        <f t="shared" si="26"/>
        <v>0</v>
      </c>
      <c r="W39" s="34">
        <f t="shared" si="4"/>
        <v>37.807159335057122</v>
      </c>
      <c r="X39" s="30"/>
      <c r="Y39" s="30"/>
      <c r="Z39" s="30"/>
      <c r="AA39" s="30"/>
      <c r="AB39" s="30"/>
    </row>
    <row r="40" spans="1:28" s="23" customFormat="1" ht="8.25" customHeight="1" x14ac:dyDescent="0.15">
      <c r="A40" s="21" t="s">
        <v>0</v>
      </c>
      <c r="B40" s="21" t="s">
        <v>54</v>
      </c>
      <c r="C40" s="21" t="s">
        <v>0</v>
      </c>
      <c r="D40" s="57" t="s">
        <v>55</v>
      </c>
      <c r="E40" s="58"/>
      <c r="F40" s="22">
        <f>SUM(F41:F45)</f>
        <v>231300</v>
      </c>
      <c r="G40" s="22">
        <f t="shared" ref="G40:V40" si="28">SUM(G41:G45)</f>
        <v>14000</v>
      </c>
      <c r="H40" s="22">
        <f t="shared" si="28"/>
        <v>14000</v>
      </c>
      <c r="I40" s="22">
        <f t="shared" si="28"/>
        <v>14000</v>
      </c>
      <c r="J40" s="22">
        <f t="shared" si="28"/>
        <v>0</v>
      </c>
      <c r="K40" s="22">
        <f t="shared" si="28"/>
        <v>14000</v>
      </c>
      <c r="L40" s="22">
        <f t="shared" si="28"/>
        <v>0</v>
      </c>
      <c r="M40" s="22">
        <f t="shared" si="28"/>
        <v>0</v>
      </c>
      <c r="N40" s="22">
        <f t="shared" si="28"/>
        <v>0</v>
      </c>
      <c r="O40" s="22">
        <f t="shared" si="28"/>
        <v>0</v>
      </c>
      <c r="P40" s="22">
        <f t="shared" si="28"/>
        <v>0</v>
      </c>
      <c r="Q40" s="22">
        <f t="shared" si="28"/>
        <v>0</v>
      </c>
      <c r="R40" s="22">
        <f t="shared" si="28"/>
        <v>0</v>
      </c>
      <c r="S40" s="22">
        <f t="shared" si="28"/>
        <v>0</v>
      </c>
      <c r="T40" s="22">
        <f t="shared" ref="T40" si="29">SUM(T41:T45)</f>
        <v>0</v>
      </c>
      <c r="U40" s="22">
        <f t="shared" si="28"/>
        <v>0</v>
      </c>
      <c r="V40" s="22">
        <f t="shared" si="28"/>
        <v>0</v>
      </c>
      <c r="W40" s="33">
        <f t="shared" si="4"/>
        <v>6.0527453523562471</v>
      </c>
    </row>
    <row r="41" spans="1:28" ht="39.75" customHeight="1" x14ac:dyDescent="0.15">
      <c r="A41" s="2" t="s">
        <v>0</v>
      </c>
      <c r="B41" s="2" t="s">
        <v>0</v>
      </c>
      <c r="C41" s="2">
        <v>2710</v>
      </c>
      <c r="D41" s="59" t="s">
        <v>144</v>
      </c>
      <c r="E41" s="41"/>
      <c r="F41" s="6">
        <v>130000</v>
      </c>
      <c r="G41" s="6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6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5">
        <f t="shared" si="4"/>
        <v>0</v>
      </c>
    </row>
    <row r="42" spans="1:28" ht="13.9" customHeight="1" x14ac:dyDescent="0.15">
      <c r="A42" s="2" t="s">
        <v>0</v>
      </c>
      <c r="B42" s="2" t="s">
        <v>0</v>
      </c>
      <c r="C42" s="2" t="s">
        <v>23</v>
      </c>
      <c r="D42" s="40" t="s">
        <v>24</v>
      </c>
      <c r="E42" s="41"/>
      <c r="F42" s="6">
        <v>500</v>
      </c>
      <c r="G42" s="6">
        <v>1000</v>
      </c>
      <c r="H42" s="1">
        <v>1000</v>
      </c>
      <c r="I42" s="1">
        <v>1000</v>
      </c>
      <c r="J42" s="1">
        <v>0</v>
      </c>
      <c r="K42" s="1">
        <v>1000</v>
      </c>
      <c r="L42" s="1">
        <v>0</v>
      </c>
      <c r="M42" s="1">
        <v>0</v>
      </c>
      <c r="N42" s="6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3">
        <v>0</v>
      </c>
      <c r="U42" s="1">
        <v>0</v>
      </c>
      <c r="V42" s="1">
        <v>0</v>
      </c>
      <c r="W42" s="35">
        <f t="shared" si="4"/>
        <v>200</v>
      </c>
    </row>
    <row r="43" spans="1:28" ht="8.25" customHeight="1" x14ac:dyDescent="0.15">
      <c r="A43" s="2" t="s">
        <v>0</v>
      </c>
      <c r="B43" s="2" t="s">
        <v>0</v>
      </c>
      <c r="C43" s="2" t="s">
        <v>27</v>
      </c>
      <c r="D43" s="40" t="s">
        <v>28</v>
      </c>
      <c r="E43" s="41"/>
      <c r="F43" s="6">
        <v>300</v>
      </c>
      <c r="G43" s="6">
        <v>12000</v>
      </c>
      <c r="H43" s="1">
        <v>12000</v>
      </c>
      <c r="I43" s="1">
        <v>12000</v>
      </c>
      <c r="J43" s="1">
        <v>0</v>
      </c>
      <c r="K43" s="1">
        <v>12000</v>
      </c>
      <c r="L43" s="1">
        <v>0</v>
      </c>
      <c r="M43" s="1">
        <v>0</v>
      </c>
      <c r="N43" s="6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3">
        <v>0</v>
      </c>
      <c r="U43" s="1">
        <v>0</v>
      </c>
      <c r="V43" s="1">
        <v>0</v>
      </c>
      <c r="W43" s="35">
        <f t="shared" si="4"/>
        <v>4000</v>
      </c>
    </row>
    <row r="44" spans="1:28" ht="8.25" customHeight="1" x14ac:dyDescent="0.15">
      <c r="A44" s="2" t="s">
        <v>0</v>
      </c>
      <c r="B44" s="2" t="s">
        <v>0</v>
      </c>
      <c r="C44" s="2" t="s">
        <v>29</v>
      </c>
      <c r="D44" s="40" t="s">
        <v>30</v>
      </c>
      <c r="E44" s="41"/>
      <c r="F44" s="6">
        <v>500</v>
      </c>
      <c r="G44" s="6">
        <v>1000</v>
      </c>
      <c r="H44" s="1">
        <v>1000</v>
      </c>
      <c r="I44" s="1">
        <v>1000</v>
      </c>
      <c r="J44" s="1">
        <v>0</v>
      </c>
      <c r="K44" s="1">
        <v>1000</v>
      </c>
      <c r="L44" s="1">
        <v>0</v>
      </c>
      <c r="M44" s="1">
        <v>0</v>
      </c>
      <c r="N44" s="6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3">
        <v>0</v>
      </c>
      <c r="U44" s="1">
        <v>0</v>
      </c>
      <c r="V44" s="1">
        <v>0</v>
      </c>
      <c r="W44" s="35">
        <f t="shared" si="4"/>
        <v>200</v>
      </c>
    </row>
    <row r="45" spans="1:28" ht="50.25" customHeight="1" x14ac:dyDescent="0.15">
      <c r="A45" s="2" t="s">
        <v>0</v>
      </c>
      <c r="B45" s="2" t="s">
        <v>0</v>
      </c>
      <c r="C45" s="2">
        <v>2710</v>
      </c>
      <c r="D45" s="59" t="s">
        <v>61</v>
      </c>
      <c r="E45" s="41"/>
      <c r="F45" s="6">
        <v>100000</v>
      </c>
      <c r="G45" s="6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6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5">
        <f t="shared" si="4"/>
        <v>0</v>
      </c>
    </row>
    <row r="46" spans="1:28" s="9" customFormat="1" ht="8.25" customHeight="1" x14ac:dyDescent="0.15">
      <c r="A46" s="7" t="s">
        <v>0</v>
      </c>
      <c r="B46" s="7" t="s">
        <v>56</v>
      </c>
      <c r="C46" s="7" t="s">
        <v>0</v>
      </c>
      <c r="D46" s="42" t="s">
        <v>57</v>
      </c>
      <c r="E46" s="43"/>
      <c r="F46" s="8">
        <f>SUM(F47:F52)</f>
        <v>573368</v>
      </c>
      <c r="G46" s="8">
        <f>SUM(G47:G52)</f>
        <v>330000</v>
      </c>
      <c r="H46" s="8">
        <f t="shared" ref="H46:V46" si="30">SUM(H47:H52)</f>
        <v>130000</v>
      </c>
      <c r="I46" s="8">
        <f t="shared" si="30"/>
        <v>130000</v>
      </c>
      <c r="J46" s="8">
        <f t="shared" si="30"/>
        <v>0</v>
      </c>
      <c r="K46" s="8">
        <f t="shared" si="30"/>
        <v>130000</v>
      </c>
      <c r="L46" s="8">
        <f t="shared" si="30"/>
        <v>0</v>
      </c>
      <c r="M46" s="8">
        <f t="shared" si="30"/>
        <v>0</v>
      </c>
      <c r="N46" s="8">
        <f t="shared" si="30"/>
        <v>0</v>
      </c>
      <c r="O46" s="8">
        <f t="shared" si="30"/>
        <v>0</v>
      </c>
      <c r="P46" s="8">
        <f t="shared" si="30"/>
        <v>0</v>
      </c>
      <c r="Q46" s="8">
        <f t="shared" si="30"/>
        <v>200000</v>
      </c>
      <c r="R46" s="8">
        <f t="shared" si="30"/>
        <v>0</v>
      </c>
      <c r="S46" s="8">
        <f t="shared" si="30"/>
        <v>0</v>
      </c>
      <c r="T46" s="8">
        <f t="shared" ref="T46" si="31">SUM(T47:T52)</f>
        <v>200000</v>
      </c>
      <c r="U46" s="8">
        <f t="shared" si="30"/>
        <v>0</v>
      </c>
      <c r="V46" s="8">
        <f t="shared" si="30"/>
        <v>0</v>
      </c>
      <c r="W46" s="31">
        <f t="shared" si="4"/>
        <v>57.554659485705514</v>
      </c>
      <c r="X46" s="23"/>
      <c r="Y46" s="23"/>
      <c r="Z46" s="23"/>
      <c r="AA46" s="23"/>
      <c r="AB46" s="23"/>
    </row>
    <row r="47" spans="1:28" ht="13.9" customHeight="1" x14ac:dyDescent="0.15">
      <c r="A47" s="2" t="s">
        <v>0</v>
      </c>
      <c r="B47" s="2" t="s">
        <v>0</v>
      </c>
      <c r="C47" s="2" t="s">
        <v>23</v>
      </c>
      <c r="D47" s="40" t="s">
        <v>24</v>
      </c>
      <c r="E47" s="41"/>
      <c r="F47" s="6">
        <v>20000</v>
      </c>
      <c r="G47" s="6">
        <v>20000</v>
      </c>
      <c r="H47" s="1">
        <v>20000</v>
      </c>
      <c r="I47" s="1">
        <v>20000</v>
      </c>
      <c r="J47" s="1">
        <v>0</v>
      </c>
      <c r="K47" s="1">
        <v>20000</v>
      </c>
      <c r="L47" s="1">
        <v>0</v>
      </c>
      <c r="M47" s="1">
        <v>0</v>
      </c>
      <c r="N47" s="6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3">
        <v>0</v>
      </c>
      <c r="U47" s="1">
        <v>0</v>
      </c>
      <c r="V47" s="1">
        <v>0</v>
      </c>
      <c r="W47" s="35">
        <f t="shared" si="4"/>
        <v>100</v>
      </c>
    </row>
    <row r="48" spans="1:28" ht="8.25" customHeight="1" x14ac:dyDescent="0.15">
      <c r="A48" s="2" t="s">
        <v>0</v>
      </c>
      <c r="B48" s="2" t="s">
        <v>0</v>
      </c>
      <c r="C48" s="2" t="s">
        <v>27</v>
      </c>
      <c r="D48" s="40" t="s">
        <v>28</v>
      </c>
      <c r="E48" s="41"/>
      <c r="F48" s="6">
        <v>60000</v>
      </c>
      <c r="G48" s="6">
        <v>30000</v>
      </c>
      <c r="H48" s="1">
        <v>30000</v>
      </c>
      <c r="I48" s="1">
        <v>30000</v>
      </c>
      <c r="J48" s="1">
        <v>0</v>
      </c>
      <c r="K48" s="1">
        <v>30000</v>
      </c>
      <c r="L48" s="1">
        <v>0</v>
      </c>
      <c r="M48" s="1">
        <v>0</v>
      </c>
      <c r="N48" s="6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3">
        <v>0</v>
      </c>
      <c r="U48" s="1">
        <v>0</v>
      </c>
      <c r="V48" s="1">
        <v>0</v>
      </c>
      <c r="W48" s="35">
        <f t="shared" si="4"/>
        <v>50</v>
      </c>
    </row>
    <row r="49" spans="1:28" ht="8.25" customHeight="1" x14ac:dyDescent="0.15">
      <c r="A49" s="2" t="s">
        <v>0</v>
      </c>
      <c r="B49" s="2" t="s">
        <v>0</v>
      </c>
      <c r="C49" s="2" t="s">
        <v>29</v>
      </c>
      <c r="D49" s="40" t="s">
        <v>30</v>
      </c>
      <c r="E49" s="41"/>
      <c r="F49" s="6">
        <v>69500</v>
      </c>
      <c r="G49" s="6">
        <v>79000</v>
      </c>
      <c r="H49" s="6">
        <v>79000</v>
      </c>
      <c r="I49" s="6">
        <v>79000</v>
      </c>
      <c r="J49" s="1">
        <v>0</v>
      </c>
      <c r="K49" s="1">
        <v>79000</v>
      </c>
      <c r="L49" s="1">
        <v>0</v>
      </c>
      <c r="M49" s="1">
        <v>0</v>
      </c>
      <c r="N49" s="6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3">
        <v>0</v>
      </c>
      <c r="U49" s="1">
        <v>0</v>
      </c>
      <c r="V49" s="1">
        <v>0</v>
      </c>
      <c r="W49" s="35">
        <f t="shared" si="4"/>
        <v>113.66906474820144</v>
      </c>
    </row>
    <row r="50" spans="1:28" ht="19.5" customHeight="1" x14ac:dyDescent="0.15">
      <c r="A50" s="2" t="s">
        <v>0</v>
      </c>
      <c r="B50" s="2" t="s">
        <v>0</v>
      </c>
      <c r="C50" s="2" t="s">
        <v>58</v>
      </c>
      <c r="D50" s="40" t="s">
        <v>59</v>
      </c>
      <c r="E50" s="41"/>
      <c r="F50" s="6">
        <v>500</v>
      </c>
      <c r="G50" s="6">
        <v>1000</v>
      </c>
      <c r="H50" s="1">
        <v>1000</v>
      </c>
      <c r="I50" s="1">
        <v>1000</v>
      </c>
      <c r="J50" s="1">
        <v>0</v>
      </c>
      <c r="K50" s="1">
        <v>1000</v>
      </c>
      <c r="L50" s="1">
        <v>0</v>
      </c>
      <c r="M50" s="1">
        <v>0</v>
      </c>
      <c r="N50" s="6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3">
        <v>0</v>
      </c>
      <c r="U50" s="1">
        <v>0</v>
      </c>
      <c r="V50" s="1">
        <v>0</v>
      </c>
      <c r="W50" s="35">
        <f t="shared" si="4"/>
        <v>200</v>
      </c>
    </row>
    <row r="51" spans="1:28" ht="13.9" customHeight="1" x14ac:dyDescent="0.15">
      <c r="A51" s="2" t="s">
        <v>0</v>
      </c>
      <c r="B51" s="2" t="s">
        <v>0</v>
      </c>
      <c r="C51" s="2" t="s">
        <v>43</v>
      </c>
      <c r="D51" s="40" t="s">
        <v>44</v>
      </c>
      <c r="E51" s="41"/>
      <c r="F51" s="6">
        <v>12000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3">
        <v>0</v>
      </c>
      <c r="W51" s="35">
        <f t="shared" si="4"/>
        <v>0</v>
      </c>
    </row>
    <row r="52" spans="1:28" ht="41.25" customHeight="1" x14ac:dyDescent="0.15">
      <c r="A52" s="2"/>
      <c r="B52" s="2" t="s">
        <v>0</v>
      </c>
      <c r="C52" s="2" t="s">
        <v>60</v>
      </c>
      <c r="D52" s="40" t="s">
        <v>61</v>
      </c>
      <c r="E52" s="41"/>
      <c r="F52" s="6">
        <v>411368</v>
      </c>
      <c r="G52" s="6">
        <v>200000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6">
        <v>0</v>
      </c>
      <c r="O52" s="1">
        <v>0</v>
      </c>
      <c r="P52" s="1">
        <v>0</v>
      </c>
      <c r="Q52" s="1">
        <v>200000</v>
      </c>
      <c r="R52" s="1">
        <v>0</v>
      </c>
      <c r="S52" s="1">
        <v>0</v>
      </c>
      <c r="T52" s="3">
        <v>200000</v>
      </c>
      <c r="U52" s="1">
        <v>0</v>
      </c>
      <c r="V52" s="1">
        <v>0</v>
      </c>
      <c r="W52" s="35">
        <f t="shared" si="4"/>
        <v>48.618268800684547</v>
      </c>
    </row>
    <row r="53" spans="1:28" s="9" customFormat="1" ht="8.25" customHeight="1" x14ac:dyDescent="0.15">
      <c r="A53" s="7" t="s">
        <v>0</v>
      </c>
      <c r="B53" s="7" t="s">
        <v>62</v>
      </c>
      <c r="C53" s="7" t="s">
        <v>0</v>
      </c>
      <c r="D53" s="42" t="s">
        <v>63</v>
      </c>
      <c r="E53" s="43"/>
      <c r="F53" s="8">
        <f>SUM(F54:F58)</f>
        <v>1845561.69</v>
      </c>
      <c r="G53" s="8">
        <f>SUM(G54:G58)</f>
        <v>535646.47</v>
      </c>
      <c r="H53" s="8">
        <f t="shared" ref="H53:V53" si="32">SUM(H54:H58)</f>
        <v>172847.47</v>
      </c>
      <c r="I53" s="8">
        <f t="shared" si="32"/>
        <v>172847.47</v>
      </c>
      <c r="J53" s="8">
        <f t="shared" si="32"/>
        <v>0</v>
      </c>
      <c r="K53" s="8">
        <f t="shared" si="32"/>
        <v>172847.47</v>
      </c>
      <c r="L53" s="8">
        <f t="shared" si="32"/>
        <v>0</v>
      </c>
      <c r="M53" s="8">
        <f t="shared" si="32"/>
        <v>0</v>
      </c>
      <c r="N53" s="8">
        <f t="shared" si="32"/>
        <v>0</v>
      </c>
      <c r="O53" s="8">
        <f t="shared" si="32"/>
        <v>0</v>
      </c>
      <c r="P53" s="8">
        <f t="shared" si="32"/>
        <v>0</v>
      </c>
      <c r="Q53" s="8">
        <f t="shared" si="32"/>
        <v>362799</v>
      </c>
      <c r="R53" s="8">
        <f t="shared" si="32"/>
        <v>362799</v>
      </c>
      <c r="S53" s="8">
        <f t="shared" si="32"/>
        <v>0</v>
      </c>
      <c r="T53" s="8">
        <f t="shared" ref="T53" si="33">SUM(T54:T58)</f>
        <v>0</v>
      </c>
      <c r="U53" s="8">
        <f t="shared" si="32"/>
        <v>0</v>
      </c>
      <c r="V53" s="8">
        <f t="shared" si="32"/>
        <v>0</v>
      </c>
      <c r="W53" s="31">
        <f t="shared" si="4"/>
        <v>29.023493113362143</v>
      </c>
      <c r="X53" s="23"/>
      <c r="Y53" s="23"/>
      <c r="Z53" s="23"/>
      <c r="AA53" s="23"/>
      <c r="AB53" s="23"/>
    </row>
    <row r="54" spans="1:28" ht="13.9" customHeight="1" x14ac:dyDescent="0.15">
      <c r="A54" s="2" t="s">
        <v>0</v>
      </c>
      <c r="B54" s="2" t="s">
        <v>0</v>
      </c>
      <c r="C54" s="2" t="s">
        <v>23</v>
      </c>
      <c r="D54" s="40" t="s">
        <v>24</v>
      </c>
      <c r="E54" s="41"/>
      <c r="F54" s="6">
        <v>11000</v>
      </c>
      <c r="G54" s="6">
        <v>8000</v>
      </c>
      <c r="H54" s="1">
        <v>8000</v>
      </c>
      <c r="I54" s="1">
        <v>8000</v>
      </c>
      <c r="J54" s="1">
        <v>0</v>
      </c>
      <c r="K54" s="1">
        <v>8000</v>
      </c>
      <c r="L54" s="1">
        <v>0</v>
      </c>
      <c r="M54" s="1">
        <v>0</v>
      </c>
      <c r="N54" s="6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3">
        <v>0</v>
      </c>
      <c r="U54" s="1">
        <v>0</v>
      </c>
      <c r="V54" s="1">
        <v>0</v>
      </c>
      <c r="W54" s="35">
        <f t="shared" si="4"/>
        <v>72.727272727272734</v>
      </c>
    </row>
    <row r="55" spans="1:28" ht="8.25" customHeight="1" x14ac:dyDescent="0.15">
      <c r="A55" s="2" t="s">
        <v>0</v>
      </c>
      <c r="B55" s="2" t="s">
        <v>0</v>
      </c>
      <c r="C55" s="2" t="s">
        <v>27</v>
      </c>
      <c r="D55" s="40" t="s">
        <v>28</v>
      </c>
      <c r="E55" s="41"/>
      <c r="F55" s="6">
        <v>212923.69</v>
      </c>
      <c r="G55" s="6">
        <v>100547.47</v>
      </c>
      <c r="H55" s="1">
        <v>100547.47</v>
      </c>
      <c r="I55" s="1">
        <v>100547.47</v>
      </c>
      <c r="J55" s="1">
        <v>0</v>
      </c>
      <c r="K55" s="1">
        <v>100547.47</v>
      </c>
      <c r="L55" s="1">
        <v>0</v>
      </c>
      <c r="M55" s="1">
        <v>0</v>
      </c>
      <c r="N55" s="6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3">
        <v>0</v>
      </c>
      <c r="U55" s="1">
        <v>0</v>
      </c>
      <c r="V55" s="1">
        <v>0</v>
      </c>
      <c r="W55" s="35">
        <f t="shared" si="4"/>
        <v>47.222302976244684</v>
      </c>
    </row>
    <row r="56" spans="1:28" ht="8.25" customHeight="1" x14ac:dyDescent="0.15">
      <c r="A56" s="2" t="s">
        <v>0</v>
      </c>
      <c r="B56" s="2" t="s">
        <v>0</v>
      </c>
      <c r="C56" s="2" t="s">
        <v>29</v>
      </c>
      <c r="D56" s="40" t="s">
        <v>30</v>
      </c>
      <c r="E56" s="41"/>
      <c r="F56" s="6">
        <v>50000</v>
      </c>
      <c r="G56" s="6">
        <v>52300</v>
      </c>
      <c r="H56" s="1">
        <v>52300</v>
      </c>
      <c r="I56" s="1">
        <v>52300</v>
      </c>
      <c r="J56" s="1">
        <v>0</v>
      </c>
      <c r="K56" s="1">
        <v>52300</v>
      </c>
      <c r="L56" s="1">
        <v>0</v>
      </c>
      <c r="M56" s="1">
        <v>0</v>
      </c>
      <c r="N56" s="6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3">
        <v>0</v>
      </c>
      <c r="U56" s="1">
        <v>0</v>
      </c>
      <c r="V56" s="1">
        <v>0</v>
      </c>
      <c r="W56" s="35">
        <f t="shared" si="4"/>
        <v>104.60000000000001</v>
      </c>
    </row>
    <row r="57" spans="1:28" ht="19.5" customHeight="1" x14ac:dyDescent="0.15">
      <c r="A57" s="2" t="s">
        <v>0</v>
      </c>
      <c r="B57" s="2" t="s">
        <v>0</v>
      </c>
      <c r="C57" s="2" t="s">
        <v>58</v>
      </c>
      <c r="D57" s="40" t="s">
        <v>59</v>
      </c>
      <c r="E57" s="41"/>
      <c r="F57" s="6">
        <v>12000</v>
      </c>
      <c r="G57" s="6">
        <v>12000</v>
      </c>
      <c r="H57" s="1">
        <v>12000</v>
      </c>
      <c r="I57" s="1">
        <v>12000</v>
      </c>
      <c r="J57" s="1">
        <v>0</v>
      </c>
      <c r="K57" s="1">
        <v>12000</v>
      </c>
      <c r="L57" s="1">
        <v>0</v>
      </c>
      <c r="M57" s="1">
        <v>0</v>
      </c>
      <c r="N57" s="6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3">
        <v>0</v>
      </c>
      <c r="U57" s="1">
        <v>0</v>
      </c>
      <c r="V57" s="1">
        <v>0</v>
      </c>
      <c r="W57" s="35">
        <f t="shared" si="4"/>
        <v>100</v>
      </c>
    </row>
    <row r="58" spans="1:28" ht="13.9" customHeight="1" x14ac:dyDescent="0.15">
      <c r="A58" s="2" t="s">
        <v>0</v>
      </c>
      <c r="B58" s="2" t="s">
        <v>0</v>
      </c>
      <c r="C58" s="2" t="s">
        <v>43</v>
      </c>
      <c r="D58" s="40" t="s">
        <v>44</v>
      </c>
      <c r="E58" s="41"/>
      <c r="F58" s="6">
        <v>1559638</v>
      </c>
      <c r="G58" s="6">
        <v>362799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6">
        <v>0</v>
      </c>
      <c r="O58" s="1">
        <v>0</v>
      </c>
      <c r="P58" s="1">
        <v>0</v>
      </c>
      <c r="Q58" s="1">
        <v>362799</v>
      </c>
      <c r="R58" s="1">
        <v>362799</v>
      </c>
      <c r="S58" s="1">
        <v>0</v>
      </c>
      <c r="T58" s="3">
        <v>0</v>
      </c>
      <c r="U58" s="1">
        <v>0</v>
      </c>
      <c r="V58" s="1">
        <v>0</v>
      </c>
      <c r="W58" s="35">
        <f t="shared" si="4"/>
        <v>23.261744071380665</v>
      </c>
    </row>
    <row r="59" spans="1:28" s="9" customFormat="1" ht="8.25" customHeight="1" x14ac:dyDescent="0.15">
      <c r="A59" s="7" t="s">
        <v>0</v>
      </c>
      <c r="B59" s="7" t="s">
        <v>64</v>
      </c>
      <c r="C59" s="7" t="s">
        <v>0</v>
      </c>
      <c r="D59" s="42" t="s">
        <v>38</v>
      </c>
      <c r="E59" s="43"/>
      <c r="F59" s="8">
        <f>SUM(F60:F66)</f>
        <v>19504</v>
      </c>
      <c r="G59" s="8">
        <f>SUM(G60:G66)</f>
        <v>129704</v>
      </c>
      <c r="H59" s="8">
        <f t="shared" ref="H59:V59" si="34">SUM(H60:H66)</f>
        <v>19704</v>
      </c>
      <c r="I59" s="8">
        <f t="shared" si="34"/>
        <v>19704</v>
      </c>
      <c r="J59" s="8">
        <f t="shared" si="34"/>
        <v>12204</v>
      </c>
      <c r="K59" s="8">
        <f t="shared" si="34"/>
        <v>7500</v>
      </c>
      <c r="L59" s="8">
        <f t="shared" si="34"/>
        <v>0</v>
      </c>
      <c r="M59" s="8">
        <f t="shared" si="34"/>
        <v>0</v>
      </c>
      <c r="N59" s="8">
        <f t="shared" si="34"/>
        <v>0</v>
      </c>
      <c r="O59" s="8">
        <f t="shared" si="34"/>
        <v>0</v>
      </c>
      <c r="P59" s="8">
        <f t="shared" si="34"/>
        <v>0</v>
      </c>
      <c r="Q59" s="8">
        <f t="shared" si="34"/>
        <v>110000</v>
      </c>
      <c r="R59" s="8">
        <f t="shared" si="34"/>
        <v>110000</v>
      </c>
      <c r="S59" s="8">
        <f t="shared" si="34"/>
        <v>0</v>
      </c>
      <c r="T59" s="8">
        <f t="shared" ref="T59" si="35">SUM(T60:T66)</f>
        <v>0</v>
      </c>
      <c r="U59" s="8">
        <f t="shared" si="34"/>
        <v>0</v>
      </c>
      <c r="V59" s="8">
        <f t="shared" si="34"/>
        <v>0</v>
      </c>
      <c r="W59" s="31">
        <f t="shared" si="4"/>
        <v>665.01230516817066</v>
      </c>
      <c r="X59" s="23"/>
      <c r="Y59" s="23"/>
      <c r="Z59" s="23"/>
      <c r="AA59" s="23"/>
      <c r="AB59" s="23"/>
    </row>
    <row r="60" spans="1:28" ht="13.9" customHeight="1" x14ac:dyDescent="0.15">
      <c r="A60" s="2" t="s">
        <v>0</v>
      </c>
      <c r="B60" s="2" t="s">
        <v>0</v>
      </c>
      <c r="C60" s="2" t="s">
        <v>65</v>
      </c>
      <c r="D60" s="40" t="s">
        <v>66</v>
      </c>
      <c r="E60" s="41"/>
      <c r="F60" s="6">
        <v>10200</v>
      </c>
      <c r="G60" s="6">
        <v>10200</v>
      </c>
      <c r="H60" s="1">
        <v>10200</v>
      </c>
      <c r="I60" s="1">
        <v>10200</v>
      </c>
      <c r="J60" s="1">
        <v>10200</v>
      </c>
      <c r="K60" s="1">
        <v>0</v>
      </c>
      <c r="L60" s="1">
        <v>0</v>
      </c>
      <c r="M60" s="1">
        <v>0</v>
      </c>
      <c r="N60" s="6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3">
        <v>0</v>
      </c>
      <c r="U60" s="1">
        <v>0</v>
      </c>
      <c r="V60" s="1">
        <v>0</v>
      </c>
      <c r="W60" s="35">
        <f t="shared" si="4"/>
        <v>100</v>
      </c>
    </row>
    <row r="61" spans="1:28" ht="13.9" customHeight="1" x14ac:dyDescent="0.15">
      <c r="A61" s="2" t="s">
        <v>0</v>
      </c>
      <c r="B61" s="2" t="s">
        <v>0</v>
      </c>
      <c r="C61" s="2" t="s">
        <v>67</v>
      </c>
      <c r="D61" s="40" t="s">
        <v>68</v>
      </c>
      <c r="E61" s="41"/>
      <c r="F61" s="6">
        <v>1754</v>
      </c>
      <c r="G61" s="6">
        <v>1754</v>
      </c>
      <c r="H61" s="1">
        <v>1754</v>
      </c>
      <c r="I61" s="1">
        <v>1754</v>
      </c>
      <c r="J61" s="1">
        <v>1754</v>
      </c>
      <c r="K61" s="1">
        <v>0</v>
      </c>
      <c r="L61" s="1">
        <v>0</v>
      </c>
      <c r="M61" s="1">
        <v>0</v>
      </c>
      <c r="N61" s="6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3">
        <v>0</v>
      </c>
      <c r="U61" s="1">
        <v>0</v>
      </c>
      <c r="V61" s="1">
        <v>0</v>
      </c>
      <c r="W61" s="35">
        <f t="shared" si="4"/>
        <v>100</v>
      </c>
    </row>
    <row r="62" spans="1:28" ht="8.25" customHeight="1" x14ac:dyDescent="0.15">
      <c r="A62" s="2" t="s">
        <v>0</v>
      </c>
      <c r="B62" s="2" t="s">
        <v>0</v>
      </c>
      <c r="C62" s="2" t="s">
        <v>69</v>
      </c>
      <c r="D62" s="40" t="s">
        <v>70</v>
      </c>
      <c r="E62" s="41"/>
      <c r="F62" s="6">
        <v>250</v>
      </c>
      <c r="G62" s="6">
        <v>250</v>
      </c>
      <c r="H62" s="1">
        <v>250</v>
      </c>
      <c r="I62" s="1">
        <v>250</v>
      </c>
      <c r="J62" s="1">
        <v>250</v>
      </c>
      <c r="K62" s="1">
        <v>0</v>
      </c>
      <c r="L62" s="1">
        <v>0</v>
      </c>
      <c r="M62" s="1">
        <v>0</v>
      </c>
      <c r="N62" s="6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3">
        <v>0</v>
      </c>
      <c r="U62" s="1">
        <v>0</v>
      </c>
      <c r="V62" s="1">
        <v>0</v>
      </c>
      <c r="W62" s="35">
        <f t="shared" si="4"/>
        <v>100</v>
      </c>
    </row>
    <row r="63" spans="1:28" ht="13.9" customHeight="1" x14ac:dyDescent="0.15">
      <c r="A63" s="2" t="s">
        <v>0</v>
      </c>
      <c r="B63" s="2" t="s">
        <v>0</v>
      </c>
      <c r="C63" s="2" t="s">
        <v>23</v>
      </c>
      <c r="D63" s="40" t="s">
        <v>24</v>
      </c>
      <c r="E63" s="41"/>
      <c r="F63" s="6">
        <v>1800</v>
      </c>
      <c r="G63" s="6">
        <v>2000</v>
      </c>
      <c r="H63" s="1">
        <v>2000</v>
      </c>
      <c r="I63" s="1">
        <v>2000</v>
      </c>
      <c r="J63" s="1">
        <v>0</v>
      </c>
      <c r="K63" s="1">
        <v>2000</v>
      </c>
      <c r="L63" s="1">
        <v>0</v>
      </c>
      <c r="M63" s="1">
        <v>0</v>
      </c>
      <c r="N63" s="6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3">
        <v>0</v>
      </c>
      <c r="U63" s="1">
        <v>0</v>
      </c>
      <c r="V63" s="1">
        <v>0</v>
      </c>
      <c r="W63" s="35">
        <f t="shared" si="4"/>
        <v>111.11111111111111</v>
      </c>
    </row>
    <row r="64" spans="1:28" ht="8.25" customHeight="1" x14ac:dyDescent="0.15">
      <c r="A64" s="2" t="s">
        <v>0</v>
      </c>
      <c r="B64" s="2" t="s">
        <v>0</v>
      </c>
      <c r="C64" s="2" t="s">
        <v>27</v>
      </c>
      <c r="D64" s="40" t="s">
        <v>28</v>
      </c>
      <c r="E64" s="41"/>
      <c r="F64" s="6">
        <v>2000</v>
      </c>
      <c r="G64" s="6">
        <v>2000</v>
      </c>
      <c r="H64" s="1">
        <v>2000</v>
      </c>
      <c r="I64" s="1">
        <v>2000</v>
      </c>
      <c r="J64" s="1">
        <v>0</v>
      </c>
      <c r="K64" s="1">
        <v>2000</v>
      </c>
      <c r="L64" s="1">
        <v>0</v>
      </c>
      <c r="M64" s="1">
        <v>0</v>
      </c>
      <c r="N64" s="6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3">
        <v>0</v>
      </c>
      <c r="U64" s="1">
        <v>0</v>
      </c>
      <c r="V64" s="1">
        <v>0</v>
      </c>
      <c r="W64" s="35">
        <f t="shared" si="4"/>
        <v>100</v>
      </c>
    </row>
    <row r="65" spans="1:28" ht="8.25" customHeight="1" x14ac:dyDescent="0.15">
      <c r="A65" s="2" t="s">
        <v>0</v>
      </c>
      <c r="B65" s="2" t="s">
        <v>0</v>
      </c>
      <c r="C65" s="2" t="s">
        <v>41</v>
      </c>
      <c r="D65" s="40" t="s">
        <v>42</v>
      </c>
      <c r="E65" s="41"/>
      <c r="F65" s="6">
        <v>3500</v>
      </c>
      <c r="G65" s="6">
        <v>3500</v>
      </c>
      <c r="H65" s="1">
        <v>3500</v>
      </c>
      <c r="I65" s="1">
        <v>3500</v>
      </c>
      <c r="J65" s="1">
        <v>0</v>
      </c>
      <c r="K65" s="1">
        <v>3500</v>
      </c>
      <c r="L65" s="1">
        <v>0</v>
      </c>
      <c r="M65" s="1">
        <v>0</v>
      </c>
      <c r="N65" s="6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3">
        <v>0</v>
      </c>
      <c r="U65" s="1">
        <v>0</v>
      </c>
      <c r="V65" s="1">
        <v>0</v>
      </c>
      <c r="W65" s="35">
        <f t="shared" si="4"/>
        <v>100</v>
      </c>
    </row>
    <row r="66" spans="1:28" s="13" customFormat="1" ht="15" customHeight="1" thickBot="1" x14ac:dyDescent="0.2">
      <c r="A66" s="4" t="s">
        <v>0</v>
      </c>
      <c r="B66" s="4" t="s">
        <v>0</v>
      </c>
      <c r="C66" s="4" t="s">
        <v>43</v>
      </c>
      <c r="D66" s="53" t="s">
        <v>44</v>
      </c>
      <c r="E66" s="54"/>
      <c r="F66" s="11">
        <v>0</v>
      </c>
      <c r="G66" s="11">
        <v>110000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1">
        <v>0</v>
      </c>
      <c r="O66" s="12">
        <v>0</v>
      </c>
      <c r="P66" s="12">
        <v>0</v>
      </c>
      <c r="Q66" s="12">
        <v>110000</v>
      </c>
      <c r="R66" s="12">
        <v>110000</v>
      </c>
      <c r="S66" s="12">
        <v>0</v>
      </c>
      <c r="T66" s="12">
        <v>0</v>
      </c>
      <c r="U66" s="12">
        <v>0</v>
      </c>
      <c r="V66" s="12">
        <v>0</v>
      </c>
      <c r="W66" s="36" t="s">
        <v>364</v>
      </c>
    </row>
    <row r="67" spans="1:28" s="17" customFormat="1" ht="12" customHeight="1" thickBot="1" x14ac:dyDescent="0.2">
      <c r="A67" s="14" t="s">
        <v>71</v>
      </c>
      <c r="B67" s="15" t="s">
        <v>0</v>
      </c>
      <c r="C67" s="15" t="s">
        <v>0</v>
      </c>
      <c r="D67" s="55" t="s">
        <v>72</v>
      </c>
      <c r="E67" s="56"/>
      <c r="F67" s="16">
        <f>SUM(F68)</f>
        <v>0</v>
      </c>
      <c r="G67" s="16">
        <f>SUM(G68)</f>
        <v>100000</v>
      </c>
      <c r="H67" s="16">
        <f t="shared" ref="H67:V68" si="36">SUM(H68)</f>
        <v>0</v>
      </c>
      <c r="I67" s="16">
        <f t="shared" si="36"/>
        <v>0</v>
      </c>
      <c r="J67" s="16">
        <f t="shared" si="36"/>
        <v>0</v>
      </c>
      <c r="K67" s="16">
        <f t="shared" si="36"/>
        <v>0</v>
      </c>
      <c r="L67" s="16">
        <f t="shared" si="36"/>
        <v>0</v>
      </c>
      <c r="M67" s="16">
        <f t="shared" si="36"/>
        <v>0</v>
      </c>
      <c r="N67" s="16">
        <f t="shared" si="36"/>
        <v>0</v>
      </c>
      <c r="O67" s="16">
        <f t="shared" si="36"/>
        <v>0</v>
      </c>
      <c r="P67" s="16">
        <f t="shared" si="36"/>
        <v>0</v>
      </c>
      <c r="Q67" s="16">
        <f t="shared" si="36"/>
        <v>100000</v>
      </c>
      <c r="R67" s="16">
        <f t="shared" si="36"/>
        <v>100000</v>
      </c>
      <c r="S67" s="16">
        <f t="shared" si="36"/>
        <v>0</v>
      </c>
      <c r="T67" s="16">
        <f t="shared" si="36"/>
        <v>0</v>
      </c>
      <c r="U67" s="16">
        <f t="shared" si="36"/>
        <v>0</v>
      </c>
      <c r="V67" s="16">
        <f t="shared" si="36"/>
        <v>0</v>
      </c>
      <c r="W67" s="34" t="s">
        <v>364</v>
      </c>
      <c r="X67" s="23"/>
      <c r="Y67" s="23"/>
      <c r="Z67" s="23"/>
      <c r="AA67" s="23"/>
      <c r="AB67" s="23"/>
    </row>
    <row r="68" spans="1:28" s="23" customFormat="1" ht="17.25" customHeight="1" x14ac:dyDescent="0.15">
      <c r="A68" s="21" t="s">
        <v>0</v>
      </c>
      <c r="B68" s="21" t="s">
        <v>73</v>
      </c>
      <c r="C68" s="21" t="s">
        <v>0</v>
      </c>
      <c r="D68" s="57" t="s">
        <v>74</v>
      </c>
      <c r="E68" s="58"/>
      <c r="F68" s="22">
        <f>SUM(F69)</f>
        <v>0</v>
      </c>
      <c r="G68" s="22">
        <f>SUM(G69)</f>
        <v>100000</v>
      </c>
      <c r="H68" s="22">
        <f t="shared" si="36"/>
        <v>0</v>
      </c>
      <c r="I68" s="22">
        <f t="shared" si="36"/>
        <v>0</v>
      </c>
      <c r="J68" s="22">
        <f t="shared" si="36"/>
        <v>0</v>
      </c>
      <c r="K68" s="22">
        <f t="shared" si="36"/>
        <v>0</v>
      </c>
      <c r="L68" s="22">
        <f t="shared" si="36"/>
        <v>0</v>
      </c>
      <c r="M68" s="22">
        <f t="shared" si="36"/>
        <v>0</v>
      </c>
      <c r="N68" s="22">
        <f t="shared" si="36"/>
        <v>0</v>
      </c>
      <c r="O68" s="22">
        <f t="shared" si="36"/>
        <v>0</v>
      </c>
      <c r="P68" s="22">
        <f t="shared" si="36"/>
        <v>0</v>
      </c>
      <c r="Q68" s="22">
        <f t="shared" si="36"/>
        <v>100000</v>
      </c>
      <c r="R68" s="22">
        <f t="shared" si="36"/>
        <v>100000</v>
      </c>
      <c r="S68" s="22">
        <f t="shared" si="36"/>
        <v>0</v>
      </c>
      <c r="T68" s="22">
        <f t="shared" si="36"/>
        <v>0</v>
      </c>
      <c r="U68" s="22">
        <f t="shared" si="36"/>
        <v>0</v>
      </c>
      <c r="V68" s="22">
        <f t="shared" si="36"/>
        <v>0</v>
      </c>
      <c r="W68" s="33" t="s">
        <v>364</v>
      </c>
    </row>
    <row r="69" spans="1:28" s="27" customFormat="1" ht="15.75" customHeight="1" thickBot="1" x14ac:dyDescent="0.2">
      <c r="A69" s="24" t="s">
        <v>0</v>
      </c>
      <c r="B69" s="24" t="s">
        <v>0</v>
      </c>
      <c r="C69" s="24" t="s">
        <v>43</v>
      </c>
      <c r="D69" s="60" t="s">
        <v>44</v>
      </c>
      <c r="E69" s="61"/>
      <c r="F69" s="25">
        <v>0</v>
      </c>
      <c r="G69" s="25">
        <v>100000</v>
      </c>
      <c r="H69" s="26">
        <v>0</v>
      </c>
      <c r="I69" s="26">
        <v>0</v>
      </c>
      <c r="J69" s="26">
        <v>0</v>
      </c>
      <c r="K69" s="26">
        <v>0</v>
      </c>
      <c r="L69" s="26">
        <v>0</v>
      </c>
      <c r="M69" s="26">
        <v>0</v>
      </c>
      <c r="N69" s="25">
        <v>0</v>
      </c>
      <c r="O69" s="26">
        <v>0</v>
      </c>
      <c r="P69" s="26">
        <v>0</v>
      </c>
      <c r="Q69" s="26">
        <v>100000</v>
      </c>
      <c r="R69" s="26">
        <v>100000</v>
      </c>
      <c r="S69" s="26">
        <v>0</v>
      </c>
      <c r="T69" s="26">
        <v>0</v>
      </c>
      <c r="U69" s="26">
        <v>0</v>
      </c>
      <c r="V69" s="26">
        <v>0</v>
      </c>
      <c r="W69" s="36" t="s">
        <v>364</v>
      </c>
    </row>
    <row r="70" spans="1:28" s="17" customFormat="1" ht="11.25" customHeight="1" thickBot="1" x14ac:dyDescent="0.2">
      <c r="A70" s="14" t="s">
        <v>75</v>
      </c>
      <c r="B70" s="15" t="s">
        <v>0</v>
      </c>
      <c r="C70" s="15" t="s">
        <v>0</v>
      </c>
      <c r="D70" s="55" t="s">
        <v>76</v>
      </c>
      <c r="E70" s="56"/>
      <c r="F70" s="16">
        <f>SUM(F71,F86)</f>
        <v>8917055.5599999987</v>
      </c>
      <c r="G70" s="16">
        <f>SUM(G71,G86)</f>
        <v>7999564</v>
      </c>
      <c r="H70" s="16">
        <f t="shared" ref="H70:V70" si="37">SUM(H71,H86)</f>
        <v>801900</v>
      </c>
      <c r="I70" s="16">
        <f t="shared" si="37"/>
        <v>801900</v>
      </c>
      <c r="J70" s="16">
        <f t="shared" si="37"/>
        <v>0</v>
      </c>
      <c r="K70" s="16">
        <f t="shared" si="37"/>
        <v>801900</v>
      </c>
      <c r="L70" s="16">
        <f t="shared" si="37"/>
        <v>0</v>
      </c>
      <c r="M70" s="16">
        <f t="shared" si="37"/>
        <v>0</v>
      </c>
      <c r="N70" s="16">
        <f t="shared" si="37"/>
        <v>0</v>
      </c>
      <c r="O70" s="16">
        <f t="shared" si="37"/>
        <v>0</v>
      </c>
      <c r="P70" s="16">
        <f t="shared" si="37"/>
        <v>0</v>
      </c>
      <c r="Q70" s="16">
        <f t="shared" si="37"/>
        <v>7197664</v>
      </c>
      <c r="R70" s="16">
        <f t="shared" si="37"/>
        <v>7197664</v>
      </c>
      <c r="S70" s="16">
        <f t="shared" si="37"/>
        <v>7008664</v>
      </c>
      <c r="T70" s="16">
        <f t="shared" ref="T70" si="38">SUM(T71,T86)</f>
        <v>0</v>
      </c>
      <c r="U70" s="16">
        <f t="shared" si="37"/>
        <v>0</v>
      </c>
      <c r="V70" s="16">
        <f t="shared" si="37"/>
        <v>0</v>
      </c>
      <c r="W70" s="34">
        <f t="shared" si="4"/>
        <v>89.710823782284493</v>
      </c>
      <c r="X70" s="23"/>
      <c r="Y70" s="23"/>
      <c r="Z70" s="23"/>
      <c r="AA70" s="23"/>
      <c r="AB70" s="23"/>
    </row>
    <row r="71" spans="1:28" s="23" customFormat="1" ht="15" customHeight="1" x14ac:dyDescent="0.15">
      <c r="A71" s="21" t="s">
        <v>0</v>
      </c>
      <c r="B71" s="21" t="s">
        <v>77</v>
      </c>
      <c r="C71" s="21" t="s">
        <v>0</v>
      </c>
      <c r="D71" s="57" t="s">
        <v>78</v>
      </c>
      <c r="E71" s="58"/>
      <c r="F71" s="22">
        <f>SUM(F72:F85)</f>
        <v>898721.69</v>
      </c>
      <c r="G71" s="22">
        <f>SUM(G72:G85)</f>
        <v>960900</v>
      </c>
      <c r="H71" s="22">
        <f t="shared" ref="H71:V71" si="39">SUM(H72:H85)</f>
        <v>801900</v>
      </c>
      <c r="I71" s="22">
        <f t="shared" si="39"/>
        <v>801900</v>
      </c>
      <c r="J71" s="22">
        <f t="shared" si="39"/>
        <v>0</v>
      </c>
      <c r="K71" s="22">
        <f t="shared" si="39"/>
        <v>801900</v>
      </c>
      <c r="L71" s="22">
        <f t="shared" si="39"/>
        <v>0</v>
      </c>
      <c r="M71" s="22">
        <f t="shared" si="39"/>
        <v>0</v>
      </c>
      <c r="N71" s="22">
        <f t="shared" si="39"/>
        <v>0</v>
      </c>
      <c r="O71" s="22">
        <f t="shared" si="39"/>
        <v>0</v>
      </c>
      <c r="P71" s="22">
        <f t="shared" si="39"/>
        <v>0</v>
      </c>
      <c r="Q71" s="22">
        <f t="shared" si="39"/>
        <v>159000</v>
      </c>
      <c r="R71" s="22">
        <f t="shared" si="39"/>
        <v>159000</v>
      </c>
      <c r="S71" s="22">
        <f t="shared" si="39"/>
        <v>0</v>
      </c>
      <c r="T71" s="22">
        <f t="shared" ref="T71" si="40">SUM(T72:T85)</f>
        <v>0</v>
      </c>
      <c r="U71" s="22">
        <f t="shared" si="39"/>
        <v>0</v>
      </c>
      <c r="V71" s="22">
        <f t="shared" si="39"/>
        <v>0</v>
      </c>
      <c r="W71" s="33">
        <f t="shared" si="4"/>
        <v>106.91852780364076</v>
      </c>
    </row>
    <row r="72" spans="1:28" ht="13.9" customHeight="1" x14ac:dyDescent="0.15">
      <c r="A72" s="2" t="s">
        <v>0</v>
      </c>
      <c r="B72" s="2" t="s">
        <v>0</v>
      </c>
      <c r="C72" s="2" t="s">
        <v>23</v>
      </c>
      <c r="D72" s="40" t="s">
        <v>24</v>
      </c>
      <c r="E72" s="41"/>
      <c r="F72" s="6">
        <v>150</v>
      </c>
      <c r="G72" s="6">
        <v>200</v>
      </c>
      <c r="H72" s="1">
        <v>200</v>
      </c>
      <c r="I72" s="1">
        <v>200</v>
      </c>
      <c r="J72" s="1">
        <v>0</v>
      </c>
      <c r="K72" s="1">
        <v>200</v>
      </c>
      <c r="L72" s="1">
        <v>0</v>
      </c>
      <c r="M72" s="1">
        <v>0</v>
      </c>
      <c r="N72" s="6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3">
        <v>0</v>
      </c>
      <c r="U72" s="1">
        <v>0</v>
      </c>
      <c r="V72" s="1">
        <v>0</v>
      </c>
      <c r="W72" s="35">
        <f t="shared" si="4"/>
        <v>133.33333333333331</v>
      </c>
    </row>
    <row r="73" spans="1:28" ht="8.25" customHeight="1" x14ac:dyDescent="0.15">
      <c r="A73" s="2" t="s">
        <v>0</v>
      </c>
      <c r="B73" s="2" t="s">
        <v>0</v>
      </c>
      <c r="C73" s="2" t="s">
        <v>25</v>
      </c>
      <c r="D73" s="40" t="s">
        <v>26</v>
      </c>
      <c r="E73" s="41"/>
      <c r="F73" s="6">
        <v>89000</v>
      </c>
      <c r="G73" s="6">
        <v>50000</v>
      </c>
      <c r="H73" s="1">
        <v>50000</v>
      </c>
      <c r="I73" s="1">
        <v>50000</v>
      </c>
      <c r="J73" s="1">
        <v>0</v>
      </c>
      <c r="K73" s="1">
        <v>50000</v>
      </c>
      <c r="L73" s="1">
        <v>0</v>
      </c>
      <c r="M73" s="1">
        <v>0</v>
      </c>
      <c r="N73" s="6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3">
        <v>0</v>
      </c>
      <c r="U73" s="1">
        <v>0</v>
      </c>
      <c r="V73" s="1">
        <v>0</v>
      </c>
      <c r="W73" s="35">
        <f t="shared" si="4"/>
        <v>56.17977528089888</v>
      </c>
    </row>
    <row r="74" spans="1:28" ht="8.25" customHeight="1" x14ac:dyDescent="0.15">
      <c r="A74" s="2" t="s">
        <v>0</v>
      </c>
      <c r="B74" s="2" t="s">
        <v>0</v>
      </c>
      <c r="C74" s="2" t="s">
        <v>27</v>
      </c>
      <c r="D74" s="40" t="s">
        <v>28</v>
      </c>
      <c r="E74" s="41"/>
      <c r="F74" s="6">
        <v>304659.69</v>
      </c>
      <c r="G74" s="6">
        <v>290000</v>
      </c>
      <c r="H74" s="1">
        <v>290000</v>
      </c>
      <c r="I74" s="1">
        <v>290000</v>
      </c>
      <c r="J74" s="1">
        <v>0</v>
      </c>
      <c r="K74" s="1">
        <v>290000</v>
      </c>
      <c r="L74" s="1">
        <v>0</v>
      </c>
      <c r="M74" s="1">
        <v>0</v>
      </c>
      <c r="N74" s="6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3">
        <v>0</v>
      </c>
      <c r="U74" s="1">
        <v>0</v>
      </c>
      <c r="V74" s="1">
        <v>0</v>
      </c>
      <c r="W74" s="35">
        <f t="shared" si="4"/>
        <v>95.188175370361591</v>
      </c>
    </row>
    <row r="75" spans="1:28" ht="8.25" customHeight="1" x14ac:dyDescent="0.15">
      <c r="A75" s="2" t="s">
        <v>0</v>
      </c>
      <c r="B75" s="2" t="s">
        <v>0</v>
      </c>
      <c r="C75" s="2" t="s">
        <v>29</v>
      </c>
      <c r="D75" s="40" t="s">
        <v>30</v>
      </c>
      <c r="E75" s="41"/>
      <c r="F75" s="6">
        <v>43420</v>
      </c>
      <c r="G75" s="6">
        <v>45000</v>
      </c>
      <c r="H75" s="1">
        <v>45000</v>
      </c>
      <c r="I75" s="1">
        <v>45000</v>
      </c>
      <c r="J75" s="1">
        <v>0</v>
      </c>
      <c r="K75" s="1">
        <v>45000</v>
      </c>
      <c r="L75" s="1">
        <v>0</v>
      </c>
      <c r="M75" s="1">
        <v>0</v>
      </c>
      <c r="N75" s="6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3">
        <v>0</v>
      </c>
      <c r="U75" s="1">
        <v>0</v>
      </c>
      <c r="V75" s="1">
        <v>0</v>
      </c>
      <c r="W75" s="35">
        <f t="shared" ref="W75:W138" si="41">G75/F75*100</f>
        <v>103.63887609396592</v>
      </c>
    </row>
    <row r="76" spans="1:28" ht="19.5" customHeight="1" x14ac:dyDescent="0.15">
      <c r="A76" s="2" t="s">
        <v>0</v>
      </c>
      <c r="B76" s="2" t="s">
        <v>0</v>
      </c>
      <c r="C76" s="2" t="s">
        <v>58</v>
      </c>
      <c r="D76" s="40" t="s">
        <v>59</v>
      </c>
      <c r="E76" s="41"/>
      <c r="F76" s="6">
        <v>10136</v>
      </c>
      <c r="G76" s="6">
        <v>10000</v>
      </c>
      <c r="H76" s="1">
        <v>10000</v>
      </c>
      <c r="I76" s="1">
        <v>10000</v>
      </c>
      <c r="J76" s="1">
        <v>0</v>
      </c>
      <c r="K76" s="1">
        <v>10000</v>
      </c>
      <c r="L76" s="1">
        <v>0</v>
      </c>
      <c r="M76" s="1">
        <v>0</v>
      </c>
      <c r="N76" s="6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3">
        <v>0</v>
      </c>
      <c r="U76" s="1">
        <v>0</v>
      </c>
      <c r="V76" s="1">
        <v>0</v>
      </c>
      <c r="W76" s="35">
        <f t="shared" si="41"/>
        <v>98.658247829518558</v>
      </c>
    </row>
    <row r="77" spans="1:28" ht="22.5" customHeight="1" x14ac:dyDescent="0.15">
      <c r="A77" s="2" t="s">
        <v>0</v>
      </c>
      <c r="B77" s="2" t="s">
        <v>0</v>
      </c>
      <c r="C77" s="2" t="s">
        <v>79</v>
      </c>
      <c r="D77" s="40" t="s">
        <v>80</v>
      </c>
      <c r="E77" s="41"/>
      <c r="F77" s="6">
        <v>322395</v>
      </c>
      <c r="G77" s="6">
        <v>360000</v>
      </c>
      <c r="H77" s="1">
        <v>360000</v>
      </c>
      <c r="I77" s="1">
        <v>360000</v>
      </c>
      <c r="J77" s="1">
        <v>0</v>
      </c>
      <c r="K77" s="1">
        <v>360000</v>
      </c>
      <c r="L77" s="1">
        <v>0</v>
      </c>
      <c r="M77" s="1">
        <v>0</v>
      </c>
      <c r="N77" s="6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3">
        <v>0</v>
      </c>
      <c r="U77" s="1">
        <v>0</v>
      </c>
      <c r="V77" s="1">
        <v>0</v>
      </c>
      <c r="W77" s="35">
        <f t="shared" si="41"/>
        <v>111.66426278323176</v>
      </c>
    </row>
    <row r="78" spans="1:28" ht="9.75" customHeight="1" x14ac:dyDescent="0.15">
      <c r="A78" s="2" t="s">
        <v>0</v>
      </c>
      <c r="B78" s="2" t="s">
        <v>0</v>
      </c>
      <c r="C78" s="2" t="s">
        <v>41</v>
      </c>
      <c r="D78" s="40" t="s">
        <v>42</v>
      </c>
      <c r="E78" s="41"/>
      <c r="F78" s="6">
        <v>14850</v>
      </c>
      <c r="G78" s="6">
        <v>13500</v>
      </c>
      <c r="H78" s="1">
        <v>13500</v>
      </c>
      <c r="I78" s="1">
        <v>13500</v>
      </c>
      <c r="J78" s="1">
        <v>0</v>
      </c>
      <c r="K78" s="1">
        <v>13500</v>
      </c>
      <c r="L78" s="1">
        <v>0</v>
      </c>
      <c r="M78" s="1">
        <v>0</v>
      </c>
      <c r="N78" s="6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3">
        <v>0</v>
      </c>
      <c r="U78" s="1">
        <v>0</v>
      </c>
      <c r="V78" s="1">
        <v>0</v>
      </c>
      <c r="W78" s="35">
        <f t="shared" si="41"/>
        <v>90.909090909090907</v>
      </c>
    </row>
    <row r="79" spans="1:28" ht="22.5" customHeight="1" x14ac:dyDescent="0.15">
      <c r="A79" s="2" t="s">
        <v>0</v>
      </c>
      <c r="B79" s="2" t="s">
        <v>0</v>
      </c>
      <c r="C79" s="2" t="s">
        <v>81</v>
      </c>
      <c r="D79" s="40" t="s">
        <v>82</v>
      </c>
      <c r="E79" s="41"/>
      <c r="F79" s="6">
        <v>22260</v>
      </c>
      <c r="G79" s="6">
        <v>17000</v>
      </c>
      <c r="H79" s="1">
        <v>17000</v>
      </c>
      <c r="I79" s="1">
        <v>17000</v>
      </c>
      <c r="J79" s="1">
        <v>0</v>
      </c>
      <c r="K79" s="1">
        <v>17000</v>
      </c>
      <c r="L79" s="1">
        <v>0</v>
      </c>
      <c r="M79" s="1">
        <v>0</v>
      </c>
      <c r="N79" s="6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3">
        <v>0</v>
      </c>
      <c r="U79" s="1">
        <v>0</v>
      </c>
      <c r="V79" s="1">
        <v>0</v>
      </c>
      <c r="W79" s="35">
        <f t="shared" si="41"/>
        <v>76.370170709793356</v>
      </c>
    </row>
    <row r="80" spans="1:28" ht="19.5" customHeight="1" x14ac:dyDescent="0.15">
      <c r="A80" s="2" t="s">
        <v>0</v>
      </c>
      <c r="B80" s="2" t="s">
        <v>0</v>
      </c>
      <c r="C80" s="2" t="s">
        <v>83</v>
      </c>
      <c r="D80" s="40" t="s">
        <v>84</v>
      </c>
      <c r="E80" s="41"/>
      <c r="F80" s="6">
        <v>5207</v>
      </c>
      <c r="G80" s="6">
        <v>5000</v>
      </c>
      <c r="H80" s="1">
        <v>5000</v>
      </c>
      <c r="I80" s="1">
        <v>5000</v>
      </c>
      <c r="J80" s="1">
        <v>0</v>
      </c>
      <c r="K80" s="1">
        <v>5000</v>
      </c>
      <c r="L80" s="1">
        <v>0</v>
      </c>
      <c r="M80" s="1">
        <v>0</v>
      </c>
      <c r="N80" s="6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3">
        <v>0</v>
      </c>
      <c r="U80" s="1">
        <v>0</v>
      </c>
      <c r="V80" s="1">
        <v>0</v>
      </c>
      <c r="W80" s="35">
        <f t="shared" si="41"/>
        <v>96.024582293067027</v>
      </c>
    </row>
    <row r="81" spans="1:28" ht="25.15" customHeight="1" x14ac:dyDescent="0.15">
      <c r="A81" s="2" t="s">
        <v>0</v>
      </c>
      <c r="B81" s="2" t="s">
        <v>0</v>
      </c>
      <c r="C81" s="2" t="s">
        <v>85</v>
      </c>
      <c r="D81" s="40" t="s">
        <v>86</v>
      </c>
      <c r="E81" s="41"/>
      <c r="F81" s="6">
        <v>1000</v>
      </c>
      <c r="G81" s="6">
        <v>1000</v>
      </c>
      <c r="H81" s="1">
        <v>1000</v>
      </c>
      <c r="I81" s="1">
        <v>1000</v>
      </c>
      <c r="J81" s="1">
        <v>0</v>
      </c>
      <c r="K81" s="1">
        <v>1000</v>
      </c>
      <c r="L81" s="1">
        <v>0</v>
      </c>
      <c r="M81" s="1">
        <v>0</v>
      </c>
      <c r="N81" s="6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3">
        <v>0</v>
      </c>
      <c r="U81" s="1">
        <v>0</v>
      </c>
      <c r="V81" s="1">
        <v>0</v>
      </c>
      <c r="W81" s="35">
        <f t="shared" si="41"/>
        <v>100</v>
      </c>
    </row>
    <row r="82" spans="1:28" ht="15" customHeight="1" x14ac:dyDescent="0.15">
      <c r="A82" s="2" t="s">
        <v>0</v>
      </c>
      <c r="B82" s="2" t="s">
        <v>0</v>
      </c>
      <c r="C82" s="2" t="s">
        <v>87</v>
      </c>
      <c r="D82" s="40" t="s">
        <v>88</v>
      </c>
      <c r="E82" s="41"/>
      <c r="F82" s="6">
        <v>10200</v>
      </c>
      <c r="G82" s="6">
        <v>9756</v>
      </c>
      <c r="H82" s="1">
        <v>9756</v>
      </c>
      <c r="I82" s="1">
        <v>9756</v>
      </c>
      <c r="J82" s="1">
        <v>0</v>
      </c>
      <c r="K82" s="1">
        <v>9756</v>
      </c>
      <c r="L82" s="1">
        <v>0</v>
      </c>
      <c r="M82" s="1">
        <v>0</v>
      </c>
      <c r="N82" s="6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3">
        <v>0</v>
      </c>
      <c r="U82" s="1">
        <v>0</v>
      </c>
      <c r="V82" s="1">
        <v>0</v>
      </c>
      <c r="W82" s="35">
        <f t="shared" si="41"/>
        <v>95.647058823529406</v>
      </c>
    </row>
    <row r="83" spans="1:28" ht="33" customHeight="1" x14ac:dyDescent="0.15">
      <c r="A83" s="2" t="s">
        <v>0</v>
      </c>
      <c r="B83" s="2" t="s">
        <v>0</v>
      </c>
      <c r="C83" s="2">
        <v>4890</v>
      </c>
      <c r="D83" s="59" t="s">
        <v>357</v>
      </c>
      <c r="E83" s="41"/>
      <c r="F83" s="6">
        <v>444</v>
      </c>
      <c r="G83" s="6">
        <v>444</v>
      </c>
      <c r="H83" s="6">
        <v>444</v>
      </c>
      <c r="I83" s="6">
        <v>444</v>
      </c>
      <c r="J83" s="6">
        <v>0</v>
      </c>
      <c r="K83" s="6">
        <v>444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3">
        <v>0</v>
      </c>
      <c r="T83" s="3">
        <v>0</v>
      </c>
      <c r="U83" s="3">
        <v>0</v>
      </c>
      <c r="V83" s="3">
        <v>0</v>
      </c>
      <c r="W83" s="35">
        <f t="shared" si="41"/>
        <v>100</v>
      </c>
    </row>
    <row r="84" spans="1:28" ht="19.5" customHeight="1" x14ac:dyDescent="0.15">
      <c r="A84" s="2" t="s">
        <v>0</v>
      </c>
      <c r="B84" s="2" t="s">
        <v>0</v>
      </c>
      <c r="C84" s="2">
        <v>6050</v>
      </c>
      <c r="D84" s="59" t="s">
        <v>44</v>
      </c>
      <c r="E84" s="41"/>
      <c r="F84" s="6">
        <v>10000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3">
        <v>0</v>
      </c>
      <c r="T84" s="3">
        <v>0</v>
      </c>
      <c r="U84" s="3">
        <v>0</v>
      </c>
      <c r="V84" s="3">
        <v>0</v>
      </c>
      <c r="W84" s="35">
        <f t="shared" si="41"/>
        <v>0</v>
      </c>
    </row>
    <row r="85" spans="1:28" ht="19.5" customHeight="1" x14ac:dyDescent="0.15">
      <c r="A85" s="2" t="s">
        <v>0</v>
      </c>
      <c r="B85" s="2" t="s">
        <v>0</v>
      </c>
      <c r="C85" s="2" t="s">
        <v>89</v>
      </c>
      <c r="D85" s="40" t="s">
        <v>90</v>
      </c>
      <c r="E85" s="41"/>
      <c r="F85" s="6">
        <v>65000</v>
      </c>
      <c r="G85" s="6">
        <v>159000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6">
        <v>0</v>
      </c>
      <c r="O85" s="1">
        <v>0</v>
      </c>
      <c r="P85" s="1">
        <v>0</v>
      </c>
      <c r="Q85" s="1">
        <v>159000</v>
      </c>
      <c r="R85" s="1">
        <v>159000</v>
      </c>
      <c r="S85" s="1">
        <v>0</v>
      </c>
      <c r="T85" s="3">
        <v>0</v>
      </c>
      <c r="U85" s="1">
        <v>0</v>
      </c>
      <c r="V85" s="1">
        <v>0</v>
      </c>
      <c r="W85" s="35">
        <f t="shared" si="41"/>
        <v>244.61538461538464</v>
      </c>
    </row>
    <row r="86" spans="1:28" s="9" customFormat="1" ht="10.5" customHeight="1" x14ac:dyDescent="0.15">
      <c r="A86" s="7" t="s">
        <v>0</v>
      </c>
      <c r="B86" s="7" t="s">
        <v>91</v>
      </c>
      <c r="C86" s="7" t="s">
        <v>0</v>
      </c>
      <c r="D86" s="42" t="s">
        <v>38</v>
      </c>
      <c r="E86" s="43"/>
      <c r="F86" s="8">
        <f>SUM(F87:F89)</f>
        <v>8018333.8699999992</v>
      </c>
      <c r="G86" s="8">
        <f>SUM(G87:G89)</f>
        <v>7038664</v>
      </c>
      <c r="H86" s="8">
        <f t="shared" ref="H86:V86" si="42">SUM(H87:H89)</f>
        <v>0</v>
      </c>
      <c r="I86" s="8">
        <f t="shared" si="42"/>
        <v>0</v>
      </c>
      <c r="J86" s="8">
        <f t="shared" si="42"/>
        <v>0</v>
      </c>
      <c r="K86" s="8">
        <f t="shared" si="42"/>
        <v>0</v>
      </c>
      <c r="L86" s="8">
        <f t="shared" si="42"/>
        <v>0</v>
      </c>
      <c r="M86" s="8">
        <f t="shared" si="42"/>
        <v>0</v>
      </c>
      <c r="N86" s="8">
        <f t="shared" si="42"/>
        <v>0</v>
      </c>
      <c r="O86" s="8">
        <f t="shared" si="42"/>
        <v>0</v>
      </c>
      <c r="P86" s="8">
        <f t="shared" si="42"/>
        <v>0</v>
      </c>
      <c r="Q86" s="8">
        <f t="shared" si="42"/>
        <v>7038664</v>
      </c>
      <c r="R86" s="8">
        <f t="shared" si="42"/>
        <v>7038664</v>
      </c>
      <c r="S86" s="8">
        <f t="shared" si="42"/>
        <v>7008664</v>
      </c>
      <c r="T86" s="8">
        <f t="shared" ref="T86" si="43">SUM(T87:T89)</f>
        <v>0</v>
      </c>
      <c r="U86" s="8">
        <f t="shared" si="42"/>
        <v>0</v>
      </c>
      <c r="V86" s="8">
        <f t="shared" si="42"/>
        <v>0</v>
      </c>
      <c r="W86" s="31">
        <f t="shared" si="41"/>
        <v>87.782126737508875</v>
      </c>
      <c r="X86" s="23"/>
      <c r="Y86" s="23"/>
      <c r="Z86" s="23"/>
      <c r="AA86" s="23"/>
      <c r="AB86" s="23"/>
    </row>
    <row r="87" spans="1:28" ht="15.75" customHeight="1" x14ac:dyDescent="0.15">
      <c r="A87" s="2" t="s">
        <v>0</v>
      </c>
      <c r="B87" s="2" t="s">
        <v>0</v>
      </c>
      <c r="C87" s="2" t="s">
        <v>43</v>
      </c>
      <c r="D87" s="40" t="s">
        <v>44</v>
      </c>
      <c r="E87" s="41"/>
      <c r="F87" s="6">
        <v>156427.59</v>
      </c>
      <c r="G87" s="6">
        <v>30000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6">
        <v>0</v>
      </c>
      <c r="O87" s="1">
        <v>0</v>
      </c>
      <c r="P87" s="1">
        <v>0</v>
      </c>
      <c r="Q87" s="1">
        <v>30000</v>
      </c>
      <c r="R87" s="1">
        <v>30000</v>
      </c>
      <c r="S87" s="1">
        <v>0</v>
      </c>
      <c r="T87" s="3">
        <v>0</v>
      </c>
      <c r="U87" s="1">
        <v>0</v>
      </c>
      <c r="V87" s="1">
        <v>0</v>
      </c>
      <c r="W87" s="35">
        <f t="shared" si="41"/>
        <v>19.178202515297972</v>
      </c>
    </row>
    <row r="88" spans="1:28" ht="15" customHeight="1" x14ac:dyDescent="0.15">
      <c r="A88" s="2" t="s">
        <v>0</v>
      </c>
      <c r="B88" s="2" t="s">
        <v>0</v>
      </c>
      <c r="C88" s="2" t="s">
        <v>92</v>
      </c>
      <c r="D88" s="40" t="s">
        <v>44</v>
      </c>
      <c r="E88" s="41"/>
      <c r="F88" s="6">
        <v>4750041.01</v>
      </c>
      <c r="G88" s="6">
        <v>5361628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6">
        <v>0</v>
      </c>
      <c r="O88" s="1">
        <v>0</v>
      </c>
      <c r="P88" s="1">
        <v>0</v>
      </c>
      <c r="Q88" s="1">
        <v>5361628</v>
      </c>
      <c r="R88" s="1">
        <v>5361628</v>
      </c>
      <c r="S88" s="1">
        <v>5361628</v>
      </c>
      <c r="T88" s="3">
        <v>0</v>
      </c>
      <c r="U88" s="1">
        <v>0</v>
      </c>
      <c r="V88" s="1">
        <v>0</v>
      </c>
      <c r="W88" s="35">
        <f t="shared" si="41"/>
        <v>112.87540441677154</v>
      </c>
    </row>
    <row r="89" spans="1:28" s="13" customFormat="1" ht="15.75" customHeight="1" thickBot="1" x14ac:dyDescent="0.2">
      <c r="A89" s="4" t="s">
        <v>0</v>
      </c>
      <c r="B89" s="4" t="s">
        <v>0</v>
      </c>
      <c r="C89" s="4" t="s">
        <v>93</v>
      </c>
      <c r="D89" s="53" t="s">
        <v>44</v>
      </c>
      <c r="E89" s="54"/>
      <c r="F89" s="11">
        <v>3111865.27</v>
      </c>
      <c r="G89" s="11">
        <v>1647036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1">
        <v>0</v>
      </c>
      <c r="O89" s="12">
        <v>0</v>
      </c>
      <c r="P89" s="12">
        <v>0</v>
      </c>
      <c r="Q89" s="12">
        <v>1647036</v>
      </c>
      <c r="R89" s="12">
        <v>1647036</v>
      </c>
      <c r="S89" s="12">
        <v>1647036</v>
      </c>
      <c r="T89" s="12">
        <v>0</v>
      </c>
      <c r="U89" s="12">
        <v>0</v>
      </c>
      <c r="V89" s="12">
        <v>0</v>
      </c>
      <c r="W89" s="36">
        <f t="shared" si="41"/>
        <v>52.927612769045105</v>
      </c>
    </row>
    <row r="90" spans="1:28" s="17" customFormat="1" ht="10.5" customHeight="1" thickBot="1" x14ac:dyDescent="0.2">
      <c r="A90" s="14" t="s">
        <v>94</v>
      </c>
      <c r="B90" s="15" t="s">
        <v>0</v>
      </c>
      <c r="C90" s="15" t="s">
        <v>0</v>
      </c>
      <c r="D90" s="55" t="s">
        <v>95</v>
      </c>
      <c r="E90" s="56"/>
      <c r="F90" s="16">
        <f>SUM(F91,F97,F102)</f>
        <v>219874</v>
      </c>
      <c r="G90" s="16">
        <f>SUM(G91,G97,G102)</f>
        <v>114893</v>
      </c>
      <c r="H90" s="16">
        <f t="shared" ref="H90:V90" si="44">SUM(H91,H97,H102)</f>
        <v>114893</v>
      </c>
      <c r="I90" s="16">
        <f t="shared" si="44"/>
        <v>114893</v>
      </c>
      <c r="J90" s="16">
        <f t="shared" si="44"/>
        <v>23143</v>
      </c>
      <c r="K90" s="16">
        <f t="shared" si="44"/>
        <v>91750</v>
      </c>
      <c r="L90" s="16">
        <f t="shared" si="44"/>
        <v>0</v>
      </c>
      <c r="M90" s="16">
        <f t="shared" si="44"/>
        <v>0</v>
      </c>
      <c r="N90" s="16">
        <f t="shared" si="44"/>
        <v>0</v>
      </c>
      <c r="O90" s="16">
        <f t="shared" si="44"/>
        <v>0</v>
      </c>
      <c r="P90" s="16">
        <f t="shared" si="44"/>
        <v>0</v>
      </c>
      <c r="Q90" s="16">
        <f t="shared" si="44"/>
        <v>0</v>
      </c>
      <c r="R90" s="16">
        <f t="shared" si="44"/>
        <v>0</v>
      </c>
      <c r="S90" s="16">
        <f t="shared" si="44"/>
        <v>0</v>
      </c>
      <c r="T90" s="16">
        <f t="shared" ref="T90" si="45">SUM(T91,T97,T102)</f>
        <v>0</v>
      </c>
      <c r="U90" s="16">
        <f t="shared" si="44"/>
        <v>0</v>
      </c>
      <c r="V90" s="16">
        <f t="shared" si="44"/>
        <v>0</v>
      </c>
      <c r="W90" s="34">
        <f t="shared" si="41"/>
        <v>52.254018210429606</v>
      </c>
      <c r="X90" s="23"/>
      <c r="Y90" s="23"/>
      <c r="Z90" s="23"/>
      <c r="AA90" s="23"/>
      <c r="AB90" s="23"/>
    </row>
    <row r="91" spans="1:28" s="23" customFormat="1" ht="13.9" customHeight="1" x14ac:dyDescent="0.15">
      <c r="A91" s="21" t="s">
        <v>0</v>
      </c>
      <c r="B91" s="21" t="s">
        <v>96</v>
      </c>
      <c r="C91" s="21" t="s">
        <v>0</v>
      </c>
      <c r="D91" s="57" t="s">
        <v>97</v>
      </c>
      <c r="E91" s="58"/>
      <c r="F91" s="22">
        <f>SUM(F92:F96)</f>
        <v>76653</v>
      </c>
      <c r="G91" s="22">
        <f>SUM(G92:G96)</f>
        <v>53393</v>
      </c>
      <c r="H91" s="22">
        <f t="shared" ref="H91:V91" si="46">SUM(H92:H96)</f>
        <v>53393</v>
      </c>
      <c r="I91" s="22">
        <f t="shared" si="46"/>
        <v>53393</v>
      </c>
      <c r="J91" s="22">
        <f t="shared" si="46"/>
        <v>23143</v>
      </c>
      <c r="K91" s="22">
        <f t="shared" si="46"/>
        <v>30250</v>
      </c>
      <c r="L91" s="22">
        <f t="shared" si="46"/>
        <v>0</v>
      </c>
      <c r="M91" s="22">
        <f t="shared" si="46"/>
        <v>0</v>
      </c>
      <c r="N91" s="22">
        <f t="shared" si="46"/>
        <v>0</v>
      </c>
      <c r="O91" s="22">
        <f t="shared" si="46"/>
        <v>0</v>
      </c>
      <c r="P91" s="22">
        <f t="shared" si="46"/>
        <v>0</v>
      </c>
      <c r="Q91" s="22">
        <f t="shared" si="46"/>
        <v>0</v>
      </c>
      <c r="R91" s="22">
        <f t="shared" si="46"/>
        <v>0</v>
      </c>
      <c r="S91" s="22">
        <f t="shared" si="46"/>
        <v>0</v>
      </c>
      <c r="T91" s="22">
        <f t="shared" ref="T91" si="47">SUM(T92:T96)</f>
        <v>0</v>
      </c>
      <c r="U91" s="22">
        <f t="shared" si="46"/>
        <v>0</v>
      </c>
      <c r="V91" s="22">
        <f t="shared" si="46"/>
        <v>0</v>
      </c>
      <c r="W91" s="33">
        <f t="shared" si="41"/>
        <v>69.655460321187689</v>
      </c>
    </row>
    <row r="92" spans="1:28" ht="13.9" customHeight="1" x14ac:dyDescent="0.15">
      <c r="A92" s="2" t="s">
        <v>0</v>
      </c>
      <c r="B92" s="2" t="s">
        <v>0</v>
      </c>
      <c r="C92" s="2" t="s">
        <v>67</v>
      </c>
      <c r="D92" s="40" t="s">
        <v>68</v>
      </c>
      <c r="E92" s="41"/>
      <c r="F92" s="6">
        <v>2751</v>
      </c>
      <c r="G92" s="6">
        <v>2751</v>
      </c>
      <c r="H92" s="1">
        <v>2751</v>
      </c>
      <c r="I92" s="1">
        <v>2751</v>
      </c>
      <c r="J92" s="1">
        <v>2751</v>
      </c>
      <c r="K92" s="1">
        <v>0</v>
      </c>
      <c r="L92" s="1">
        <v>0</v>
      </c>
      <c r="M92" s="1">
        <v>0</v>
      </c>
      <c r="N92" s="6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3">
        <v>0</v>
      </c>
      <c r="U92" s="1">
        <v>0</v>
      </c>
      <c r="V92" s="1">
        <v>0</v>
      </c>
      <c r="W92" s="35">
        <f t="shared" si="41"/>
        <v>100</v>
      </c>
    </row>
    <row r="93" spans="1:28" ht="8.25" customHeight="1" x14ac:dyDescent="0.15">
      <c r="A93" s="2" t="s">
        <v>0</v>
      </c>
      <c r="B93" s="2" t="s">
        <v>0</v>
      </c>
      <c r="C93" s="2" t="s">
        <v>69</v>
      </c>
      <c r="D93" s="40" t="s">
        <v>70</v>
      </c>
      <c r="E93" s="41"/>
      <c r="F93" s="6">
        <v>392</v>
      </c>
      <c r="G93" s="6">
        <v>392</v>
      </c>
      <c r="H93" s="1">
        <v>392</v>
      </c>
      <c r="I93" s="1">
        <v>392</v>
      </c>
      <c r="J93" s="1">
        <v>392</v>
      </c>
      <c r="K93" s="1">
        <v>0</v>
      </c>
      <c r="L93" s="1">
        <v>0</v>
      </c>
      <c r="M93" s="1">
        <v>0</v>
      </c>
      <c r="N93" s="6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3">
        <v>0</v>
      </c>
      <c r="U93" s="1">
        <v>0</v>
      </c>
      <c r="V93" s="1">
        <v>0</v>
      </c>
      <c r="W93" s="35">
        <f t="shared" si="41"/>
        <v>100</v>
      </c>
    </row>
    <row r="94" spans="1:28" ht="8.25" customHeight="1" x14ac:dyDescent="0.15">
      <c r="A94" s="2" t="s">
        <v>0</v>
      </c>
      <c r="B94" s="2" t="s">
        <v>0</v>
      </c>
      <c r="C94" s="2" t="s">
        <v>98</v>
      </c>
      <c r="D94" s="40" t="s">
        <v>99</v>
      </c>
      <c r="E94" s="41"/>
      <c r="F94" s="6">
        <v>20160</v>
      </c>
      <c r="G94" s="6">
        <v>20000</v>
      </c>
      <c r="H94" s="1">
        <v>20000</v>
      </c>
      <c r="I94" s="1">
        <v>20000</v>
      </c>
      <c r="J94" s="1">
        <v>20000</v>
      </c>
      <c r="K94" s="1">
        <v>0</v>
      </c>
      <c r="L94" s="1">
        <v>0</v>
      </c>
      <c r="M94" s="1">
        <v>0</v>
      </c>
      <c r="N94" s="6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3">
        <v>0</v>
      </c>
      <c r="U94" s="1">
        <v>0</v>
      </c>
      <c r="V94" s="1">
        <v>0</v>
      </c>
      <c r="W94" s="35">
        <f t="shared" si="41"/>
        <v>99.206349206349216</v>
      </c>
    </row>
    <row r="95" spans="1:28" ht="8.25" customHeight="1" x14ac:dyDescent="0.15">
      <c r="A95" s="2" t="s">
        <v>0</v>
      </c>
      <c r="B95" s="2" t="s">
        <v>0</v>
      </c>
      <c r="C95" s="2" t="s">
        <v>29</v>
      </c>
      <c r="D95" s="40" t="s">
        <v>30</v>
      </c>
      <c r="E95" s="41"/>
      <c r="F95" s="6">
        <v>53100</v>
      </c>
      <c r="G95" s="6">
        <v>30000</v>
      </c>
      <c r="H95" s="1">
        <v>30000</v>
      </c>
      <c r="I95" s="1">
        <v>30000</v>
      </c>
      <c r="J95" s="1">
        <v>0</v>
      </c>
      <c r="K95" s="1">
        <v>30000</v>
      </c>
      <c r="L95" s="1">
        <v>0</v>
      </c>
      <c r="M95" s="1">
        <v>0</v>
      </c>
      <c r="N95" s="6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3">
        <v>0</v>
      </c>
      <c r="U95" s="1">
        <v>0</v>
      </c>
      <c r="V95" s="1">
        <v>0</v>
      </c>
      <c r="W95" s="35">
        <f t="shared" si="41"/>
        <v>56.497175141242941</v>
      </c>
    </row>
    <row r="96" spans="1:28" ht="8.25" customHeight="1" x14ac:dyDescent="0.15">
      <c r="A96" s="2" t="s">
        <v>0</v>
      </c>
      <c r="B96" s="2" t="s">
        <v>0</v>
      </c>
      <c r="C96" s="2" t="s">
        <v>41</v>
      </c>
      <c r="D96" s="40" t="s">
        <v>42</v>
      </c>
      <c r="E96" s="41"/>
      <c r="F96" s="6">
        <v>250</v>
      </c>
      <c r="G96" s="6">
        <v>250</v>
      </c>
      <c r="H96" s="1">
        <v>250</v>
      </c>
      <c r="I96" s="1">
        <v>250</v>
      </c>
      <c r="J96" s="1">
        <v>0</v>
      </c>
      <c r="K96" s="1">
        <v>250</v>
      </c>
      <c r="L96" s="1">
        <v>0</v>
      </c>
      <c r="M96" s="1">
        <v>0</v>
      </c>
      <c r="N96" s="6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3">
        <v>0</v>
      </c>
      <c r="U96" s="1">
        <v>0</v>
      </c>
      <c r="V96" s="1">
        <v>0</v>
      </c>
      <c r="W96" s="35">
        <f t="shared" si="41"/>
        <v>100</v>
      </c>
    </row>
    <row r="97" spans="1:28" s="9" customFormat="1" ht="8.25" customHeight="1" x14ac:dyDescent="0.15">
      <c r="A97" s="7" t="s">
        <v>0</v>
      </c>
      <c r="B97" s="7" t="s">
        <v>100</v>
      </c>
      <c r="C97" s="7" t="s">
        <v>0</v>
      </c>
      <c r="D97" s="42" t="s">
        <v>101</v>
      </c>
      <c r="E97" s="43"/>
      <c r="F97" s="8">
        <f>SUM(F98:F101)</f>
        <v>143221</v>
      </c>
      <c r="G97" s="8">
        <f t="shared" ref="G97:V97" si="48">SUM(G98:G101)</f>
        <v>49500</v>
      </c>
      <c r="H97" s="8">
        <f t="shared" si="48"/>
        <v>49500</v>
      </c>
      <c r="I97" s="8">
        <f t="shared" si="48"/>
        <v>49500</v>
      </c>
      <c r="J97" s="8">
        <f t="shared" si="48"/>
        <v>0</v>
      </c>
      <c r="K97" s="8">
        <f t="shared" si="48"/>
        <v>49500</v>
      </c>
      <c r="L97" s="8">
        <f t="shared" si="48"/>
        <v>0</v>
      </c>
      <c r="M97" s="8">
        <f t="shared" si="48"/>
        <v>0</v>
      </c>
      <c r="N97" s="8">
        <f t="shared" si="48"/>
        <v>0</v>
      </c>
      <c r="O97" s="8">
        <f t="shared" si="48"/>
        <v>0</v>
      </c>
      <c r="P97" s="8">
        <f t="shared" si="48"/>
        <v>0</v>
      </c>
      <c r="Q97" s="8">
        <f t="shared" si="48"/>
        <v>0</v>
      </c>
      <c r="R97" s="8">
        <f t="shared" si="48"/>
        <v>0</v>
      </c>
      <c r="S97" s="8">
        <f t="shared" si="48"/>
        <v>0</v>
      </c>
      <c r="T97" s="8">
        <f t="shared" ref="T97" si="49">SUM(T98:T101)</f>
        <v>0</v>
      </c>
      <c r="U97" s="8">
        <f t="shared" si="48"/>
        <v>0</v>
      </c>
      <c r="V97" s="8">
        <f t="shared" si="48"/>
        <v>0</v>
      </c>
      <c r="W97" s="35">
        <f t="shared" si="41"/>
        <v>34.561970660727127</v>
      </c>
      <c r="X97" s="23"/>
      <c r="Y97" s="23"/>
      <c r="Z97" s="23"/>
      <c r="AA97" s="23"/>
      <c r="AB97" s="23"/>
    </row>
    <row r="98" spans="1:28" ht="13.9" customHeight="1" x14ac:dyDescent="0.15">
      <c r="A98" s="2" t="s">
        <v>0</v>
      </c>
      <c r="B98" s="2" t="s">
        <v>0</v>
      </c>
      <c r="C98" s="2" t="s">
        <v>23</v>
      </c>
      <c r="D98" s="40" t="s">
        <v>24</v>
      </c>
      <c r="E98" s="41"/>
      <c r="F98" s="6">
        <v>36621</v>
      </c>
      <c r="G98" s="6">
        <v>100</v>
      </c>
      <c r="H98" s="1">
        <v>100</v>
      </c>
      <c r="I98" s="1">
        <v>100</v>
      </c>
      <c r="J98" s="1">
        <v>0</v>
      </c>
      <c r="K98" s="1">
        <v>100</v>
      </c>
      <c r="L98" s="1">
        <v>0</v>
      </c>
      <c r="M98" s="1">
        <v>0</v>
      </c>
      <c r="N98" s="6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3">
        <v>0</v>
      </c>
      <c r="U98" s="1">
        <v>0</v>
      </c>
      <c r="V98" s="1">
        <v>0</v>
      </c>
      <c r="W98" s="35">
        <f t="shared" si="41"/>
        <v>0.27306736571912293</v>
      </c>
    </row>
    <row r="99" spans="1:28" ht="8.25" customHeight="1" x14ac:dyDescent="0.15">
      <c r="A99" s="2" t="s">
        <v>0</v>
      </c>
      <c r="B99" s="2" t="s">
        <v>0</v>
      </c>
      <c r="C99" s="2" t="s">
        <v>29</v>
      </c>
      <c r="D99" s="40" t="s">
        <v>30</v>
      </c>
      <c r="E99" s="41"/>
      <c r="F99" s="6">
        <v>49500</v>
      </c>
      <c r="G99" s="6">
        <v>49400</v>
      </c>
      <c r="H99" s="1">
        <v>49400</v>
      </c>
      <c r="I99" s="1">
        <v>49400</v>
      </c>
      <c r="J99" s="1">
        <v>0</v>
      </c>
      <c r="K99" s="1">
        <v>49400</v>
      </c>
      <c r="L99" s="1">
        <v>0</v>
      </c>
      <c r="M99" s="1">
        <v>0</v>
      </c>
      <c r="N99" s="6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3">
        <v>0</v>
      </c>
      <c r="U99" s="1">
        <v>0</v>
      </c>
      <c r="V99" s="1">
        <v>0</v>
      </c>
      <c r="W99" s="35">
        <f t="shared" si="41"/>
        <v>99.797979797979792</v>
      </c>
    </row>
    <row r="100" spans="1:28" ht="19.5" customHeight="1" x14ac:dyDescent="0.15">
      <c r="A100" s="2" t="s">
        <v>0</v>
      </c>
      <c r="B100" s="2" t="s">
        <v>0</v>
      </c>
      <c r="C100" s="2">
        <v>6050</v>
      </c>
      <c r="D100" s="59" t="s">
        <v>44</v>
      </c>
      <c r="E100" s="41"/>
      <c r="F100" s="6">
        <v>30000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3">
        <v>0</v>
      </c>
      <c r="T100" s="3">
        <v>0</v>
      </c>
      <c r="U100" s="3">
        <v>0</v>
      </c>
      <c r="V100" s="3">
        <v>0</v>
      </c>
      <c r="W100" s="35">
        <f t="shared" si="41"/>
        <v>0</v>
      </c>
    </row>
    <row r="101" spans="1:28" ht="19.5" customHeight="1" x14ac:dyDescent="0.15">
      <c r="A101" s="2" t="s">
        <v>0</v>
      </c>
      <c r="B101" s="2" t="s">
        <v>0</v>
      </c>
      <c r="C101" s="2" t="s">
        <v>89</v>
      </c>
      <c r="D101" s="40" t="s">
        <v>90</v>
      </c>
      <c r="E101" s="41"/>
      <c r="F101" s="6">
        <v>27100</v>
      </c>
      <c r="G101" s="6">
        <v>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6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0</v>
      </c>
      <c r="W101" s="35">
        <f t="shared" si="41"/>
        <v>0</v>
      </c>
    </row>
    <row r="102" spans="1:28" s="9" customFormat="1" ht="8.25" customHeight="1" x14ac:dyDescent="0.15">
      <c r="A102" s="7" t="s">
        <v>0</v>
      </c>
      <c r="B102" s="7" t="s">
        <v>102</v>
      </c>
      <c r="C102" s="7" t="s">
        <v>0</v>
      </c>
      <c r="D102" s="42" t="s">
        <v>38</v>
      </c>
      <c r="E102" s="43"/>
      <c r="F102" s="8">
        <f>SUM(F103)</f>
        <v>0</v>
      </c>
      <c r="G102" s="8">
        <f>SUM(G103)</f>
        <v>12000</v>
      </c>
      <c r="H102" s="8">
        <f t="shared" ref="H102:V102" si="50">SUM(H103)</f>
        <v>12000</v>
      </c>
      <c r="I102" s="8">
        <f t="shared" si="50"/>
        <v>12000</v>
      </c>
      <c r="J102" s="8">
        <f t="shared" si="50"/>
        <v>0</v>
      </c>
      <c r="K102" s="8">
        <f t="shared" si="50"/>
        <v>12000</v>
      </c>
      <c r="L102" s="8">
        <f t="shared" si="50"/>
        <v>0</v>
      </c>
      <c r="M102" s="8">
        <f t="shared" si="50"/>
        <v>0</v>
      </c>
      <c r="N102" s="8">
        <f t="shared" si="50"/>
        <v>0</v>
      </c>
      <c r="O102" s="8">
        <f t="shared" si="50"/>
        <v>0</v>
      </c>
      <c r="P102" s="8">
        <f t="shared" si="50"/>
        <v>0</v>
      </c>
      <c r="Q102" s="8">
        <f t="shared" si="50"/>
        <v>0</v>
      </c>
      <c r="R102" s="8">
        <f t="shared" si="50"/>
        <v>0</v>
      </c>
      <c r="S102" s="8">
        <f t="shared" si="50"/>
        <v>0</v>
      </c>
      <c r="T102" s="8">
        <f t="shared" si="50"/>
        <v>0</v>
      </c>
      <c r="U102" s="8">
        <f t="shared" si="50"/>
        <v>0</v>
      </c>
      <c r="V102" s="8">
        <f t="shared" si="50"/>
        <v>0</v>
      </c>
      <c r="W102" s="31" t="s">
        <v>364</v>
      </c>
      <c r="X102" s="23"/>
      <c r="Y102" s="23"/>
      <c r="Z102" s="23"/>
      <c r="AA102" s="23"/>
      <c r="AB102" s="23"/>
    </row>
    <row r="103" spans="1:28" s="13" customFormat="1" ht="8.25" customHeight="1" thickBot="1" x14ac:dyDescent="0.2">
      <c r="A103" s="4" t="s">
        <v>0</v>
      </c>
      <c r="B103" s="4" t="s">
        <v>0</v>
      </c>
      <c r="C103" s="4" t="s">
        <v>29</v>
      </c>
      <c r="D103" s="53" t="s">
        <v>30</v>
      </c>
      <c r="E103" s="54"/>
      <c r="F103" s="11">
        <v>0</v>
      </c>
      <c r="G103" s="11">
        <v>12000</v>
      </c>
      <c r="H103" s="12">
        <v>12000</v>
      </c>
      <c r="I103" s="12">
        <v>12000</v>
      </c>
      <c r="J103" s="12">
        <v>0</v>
      </c>
      <c r="K103" s="12">
        <v>12000</v>
      </c>
      <c r="L103" s="12">
        <v>0</v>
      </c>
      <c r="M103" s="12">
        <v>0</v>
      </c>
      <c r="N103" s="11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36" t="s">
        <v>364</v>
      </c>
    </row>
    <row r="104" spans="1:28" s="19" customFormat="1" ht="10.5" customHeight="1" thickBot="1" x14ac:dyDescent="0.2">
      <c r="A104" s="14" t="s">
        <v>103</v>
      </c>
      <c r="B104" s="15" t="s">
        <v>0</v>
      </c>
      <c r="C104" s="15" t="s">
        <v>0</v>
      </c>
      <c r="D104" s="55" t="s">
        <v>104</v>
      </c>
      <c r="E104" s="56"/>
      <c r="F104" s="16">
        <f>SUM(F105,F110,F121,F150,F152,F168)</f>
        <v>4355763.91</v>
      </c>
      <c r="G104" s="16">
        <f>SUM(G105,G110,G121,G150,G152,G168)</f>
        <v>4011033.15</v>
      </c>
      <c r="H104" s="16">
        <f t="shared" ref="H104:V104" si="51">SUM(H105,H110,H121,H150,H152,H168)</f>
        <v>3285011</v>
      </c>
      <c r="I104" s="16">
        <f t="shared" si="51"/>
        <v>3090979</v>
      </c>
      <c r="J104" s="16">
        <f t="shared" si="51"/>
        <v>2396244</v>
      </c>
      <c r="K104" s="16">
        <f t="shared" si="51"/>
        <v>694735</v>
      </c>
      <c r="L104" s="16">
        <f t="shared" si="51"/>
        <v>16000</v>
      </c>
      <c r="M104" s="16">
        <f t="shared" si="51"/>
        <v>164682</v>
      </c>
      <c r="N104" s="16">
        <f t="shared" si="51"/>
        <v>0</v>
      </c>
      <c r="O104" s="16">
        <f t="shared" si="51"/>
        <v>0</v>
      </c>
      <c r="P104" s="16">
        <f t="shared" si="51"/>
        <v>0</v>
      </c>
      <c r="Q104" s="16">
        <f t="shared" si="51"/>
        <v>726022.15</v>
      </c>
      <c r="R104" s="16">
        <f t="shared" si="51"/>
        <v>726022.15</v>
      </c>
      <c r="S104" s="16">
        <f t="shared" si="51"/>
        <v>533522.15</v>
      </c>
      <c r="T104" s="16">
        <f t="shared" ref="T104" si="52">SUM(T105,T110,T121,T150,T152,T168)</f>
        <v>0</v>
      </c>
      <c r="U104" s="16">
        <f t="shared" si="51"/>
        <v>0</v>
      </c>
      <c r="V104" s="16">
        <f t="shared" si="51"/>
        <v>0</v>
      </c>
      <c r="W104" s="34">
        <f t="shared" si="41"/>
        <v>92.085641758301819</v>
      </c>
      <c r="X104" s="30"/>
      <c r="Y104" s="30"/>
      <c r="Z104" s="30"/>
      <c r="AA104" s="30"/>
      <c r="AB104" s="30"/>
    </row>
    <row r="105" spans="1:28" s="23" customFormat="1" ht="8.25" customHeight="1" x14ac:dyDescent="0.15">
      <c r="A105" s="21" t="s">
        <v>0</v>
      </c>
      <c r="B105" s="21" t="s">
        <v>105</v>
      </c>
      <c r="C105" s="21" t="s">
        <v>0</v>
      </c>
      <c r="D105" s="57" t="s">
        <v>106</v>
      </c>
      <c r="E105" s="58"/>
      <c r="F105" s="22">
        <f>SUM(F106:F109)</f>
        <v>78176.000000000015</v>
      </c>
      <c r="G105" s="22">
        <f>SUM(G106:G109)</f>
        <v>71632</v>
      </c>
      <c r="H105" s="22">
        <f t="shared" ref="H105:V105" si="53">SUM(H106:H109)</f>
        <v>71632</v>
      </c>
      <c r="I105" s="22">
        <f t="shared" si="53"/>
        <v>71632</v>
      </c>
      <c r="J105" s="22">
        <f t="shared" si="53"/>
        <v>71432</v>
      </c>
      <c r="K105" s="22">
        <f t="shared" si="53"/>
        <v>200</v>
      </c>
      <c r="L105" s="22">
        <f t="shared" si="53"/>
        <v>0</v>
      </c>
      <c r="M105" s="22">
        <f t="shared" si="53"/>
        <v>0</v>
      </c>
      <c r="N105" s="22">
        <f t="shared" si="53"/>
        <v>0</v>
      </c>
      <c r="O105" s="22">
        <f t="shared" si="53"/>
        <v>0</v>
      </c>
      <c r="P105" s="22">
        <f t="shared" si="53"/>
        <v>0</v>
      </c>
      <c r="Q105" s="22">
        <f t="shared" si="53"/>
        <v>0</v>
      </c>
      <c r="R105" s="22">
        <f t="shared" si="53"/>
        <v>0</v>
      </c>
      <c r="S105" s="22">
        <f t="shared" si="53"/>
        <v>0</v>
      </c>
      <c r="T105" s="22">
        <f t="shared" ref="T105" si="54">SUM(T106:T109)</f>
        <v>0</v>
      </c>
      <c r="U105" s="22">
        <f t="shared" si="53"/>
        <v>0</v>
      </c>
      <c r="V105" s="22">
        <f t="shared" si="53"/>
        <v>0</v>
      </c>
      <c r="W105" s="33">
        <f t="shared" si="41"/>
        <v>91.629144494473991</v>
      </c>
    </row>
    <row r="106" spans="1:28" ht="13.9" customHeight="1" x14ac:dyDescent="0.15">
      <c r="A106" s="2" t="s">
        <v>0</v>
      </c>
      <c r="B106" s="2" t="s">
        <v>0</v>
      </c>
      <c r="C106" s="2" t="s">
        <v>107</v>
      </c>
      <c r="D106" s="40" t="s">
        <v>108</v>
      </c>
      <c r="E106" s="41"/>
      <c r="F106" s="6">
        <v>62815.05</v>
      </c>
      <c r="G106" s="6">
        <v>59750.74</v>
      </c>
      <c r="H106" s="1">
        <v>59750.74</v>
      </c>
      <c r="I106" s="1">
        <v>59750.74</v>
      </c>
      <c r="J106" s="1">
        <v>59750.74</v>
      </c>
      <c r="K106" s="1">
        <v>0</v>
      </c>
      <c r="L106" s="1">
        <v>0</v>
      </c>
      <c r="M106" s="1">
        <v>0</v>
      </c>
      <c r="N106" s="6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3">
        <v>0</v>
      </c>
      <c r="U106" s="1">
        <v>0</v>
      </c>
      <c r="V106" s="1">
        <v>0</v>
      </c>
      <c r="W106" s="35">
        <f t="shared" si="41"/>
        <v>95.121694562051601</v>
      </c>
    </row>
    <row r="107" spans="1:28" ht="13.9" customHeight="1" x14ac:dyDescent="0.15">
      <c r="A107" s="2" t="s">
        <v>0</v>
      </c>
      <c r="B107" s="2" t="s">
        <v>0</v>
      </c>
      <c r="C107" s="2" t="s">
        <v>67</v>
      </c>
      <c r="D107" s="40" t="s">
        <v>68</v>
      </c>
      <c r="E107" s="41"/>
      <c r="F107" s="6">
        <v>10799.38</v>
      </c>
      <c r="G107" s="6">
        <v>10217.370000000001</v>
      </c>
      <c r="H107" s="1">
        <v>10217.370000000001</v>
      </c>
      <c r="I107" s="1">
        <v>10217.370000000001</v>
      </c>
      <c r="J107" s="1">
        <v>10217.370000000001</v>
      </c>
      <c r="K107" s="1">
        <v>0</v>
      </c>
      <c r="L107" s="1">
        <v>0</v>
      </c>
      <c r="M107" s="1">
        <v>0</v>
      </c>
      <c r="N107" s="6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3">
        <v>0</v>
      </c>
      <c r="U107" s="1">
        <v>0</v>
      </c>
      <c r="V107" s="1">
        <v>0</v>
      </c>
      <c r="W107" s="35">
        <f t="shared" si="41"/>
        <v>94.610709133302109</v>
      </c>
    </row>
    <row r="108" spans="1:28" ht="8.25" customHeight="1" x14ac:dyDescent="0.15">
      <c r="A108" s="2" t="s">
        <v>0</v>
      </c>
      <c r="B108" s="2" t="s">
        <v>0</v>
      </c>
      <c r="C108" s="2" t="s">
        <v>69</v>
      </c>
      <c r="D108" s="40" t="s">
        <v>70</v>
      </c>
      <c r="E108" s="41"/>
      <c r="F108" s="6">
        <v>1539.57</v>
      </c>
      <c r="G108" s="6">
        <v>1463.89</v>
      </c>
      <c r="H108" s="1">
        <v>1463.89</v>
      </c>
      <c r="I108" s="1">
        <v>1463.89</v>
      </c>
      <c r="J108" s="1">
        <v>1463.89</v>
      </c>
      <c r="K108" s="1">
        <v>0</v>
      </c>
      <c r="L108" s="1">
        <v>0</v>
      </c>
      <c r="M108" s="1">
        <v>0</v>
      </c>
      <c r="N108" s="6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3">
        <v>0</v>
      </c>
      <c r="U108" s="1">
        <v>0</v>
      </c>
      <c r="V108" s="1">
        <v>0</v>
      </c>
      <c r="W108" s="35">
        <f t="shared" si="41"/>
        <v>95.08434173178226</v>
      </c>
    </row>
    <row r="109" spans="1:28" ht="13.9" customHeight="1" x14ac:dyDescent="0.15">
      <c r="A109" s="2" t="s">
        <v>0</v>
      </c>
      <c r="B109" s="2" t="s">
        <v>0</v>
      </c>
      <c r="C109" s="2" t="s">
        <v>23</v>
      </c>
      <c r="D109" s="40" t="s">
        <v>24</v>
      </c>
      <c r="E109" s="41"/>
      <c r="F109" s="6">
        <v>3022</v>
      </c>
      <c r="G109" s="6">
        <v>200</v>
      </c>
      <c r="H109" s="1">
        <v>200</v>
      </c>
      <c r="I109" s="1">
        <v>200</v>
      </c>
      <c r="J109" s="1">
        <v>0</v>
      </c>
      <c r="K109" s="1">
        <v>200</v>
      </c>
      <c r="L109" s="1">
        <v>0</v>
      </c>
      <c r="M109" s="1">
        <v>0</v>
      </c>
      <c r="N109" s="6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3">
        <v>0</v>
      </c>
      <c r="U109" s="1">
        <v>0</v>
      </c>
      <c r="V109" s="1">
        <v>0</v>
      </c>
      <c r="W109" s="35">
        <f t="shared" si="41"/>
        <v>6.6181336863004629</v>
      </c>
    </row>
    <row r="110" spans="1:28" s="9" customFormat="1" ht="13.9" customHeight="1" x14ac:dyDescent="0.15">
      <c r="A110" s="7" t="s">
        <v>0</v>
      </c>
      <c r="B110" s="7" t="s">
        <v>109</v>
      </c>
      <c r="C110" s="7" t="s">
        <v>0</v>
      </c>
      <c r="D110" s="42" t="s">
        <v>110</v>
      </c>
      <c r="E110" s="43"/>
      <c r="F110" s="8">
        <f>SUM(F111:F120)</f>
        <v>154568</v>
      </c>
      <c r="G110" s="8">
        <f>SUM(G111:G120)</f>
        <v>218902</v>
      </c>
      <c r="H110" s="8">
        <f t="shared" ref="H110:V110" si="55">SUM(H111:H120)</f>
        <v>158902</v>
      </c>
      <c r="I110" s="8">
        <f t="shared" si="55"/>
        <v>39380</v>
      </c>
      <c r="J110" s="8">
        <f t="shared" si="55"/>
        <v>0</v>
      </c>
      <c r="K110" s="8">
        <f t="shared" si="55"/>
        <v>39380</v>
      </c>
      <c r="L110" s="8">
        <f t="shared" si="55"/>
        <v>0</v>
      </c>
      <c r="M110" s="8">
        <f t="shared" si="55"/>
        <v>119522</v>
      </c>
      <c r="N110" s="8">
        <f t="shared" si="55"/>
        <v>0</v>
      </c>
      <c r="O110" s="8">
        <f t="shared" si="55"/>
        <v>0</v>
      </c>
      <c r="P110" s="8">
        <f t="shared" si="55"/>
        <v>0</v>
      </c>
      <c r="Q110" s="8">
        <f t="shared" si="55"/>
        <v>60000</v>
      </c>
      <c r="R110" s="8">
        <f t="shared" si="55"/>
        <v>60000</v>
      </c>
      <c r="S110" s="8">
        <f t="shared" si="55"/>
        <v>0</v>
      </c>
      <c r="T110" s="8">
        <f t="shared" ref="T110" si="56">SUM(T111:T120)</f>
        <v>0</v>
      </c>
      <c r="U110" s="8">
        <f t="shared" si="55"/>
        <v>0</v>
      </c>
      <c r="V110" s="8">
        <f t="shared" si="55"/>
        <v>0</v>
      </c>
      <c r="W110" s="31">
        <f t="shared" si="41"/>
        <v>141.62181046529682</v>
      </c>
      <c r="X110" s="23"/>
      <c r="Y110" s="23"/>
      <c r="Z110" s="23"/>
      <c r="AA110" s="23"/>
      <c r="AB110" s="23"/>
    </row>
    <row r="111" spans="1:28" ht="13.9" customHeight="1" x14ac:dyDescent="0.15">
      <c r="A111" s="2" t="s">
        <v>0</v>
      </c>
      <c r="B111" s="2" t="s">
        <v>0</v>
      </c>
      <c r="C111" s="2" t="s">
        <v>111</v>
      </c>
      <c r="D111" s="40" t="s">
        <v>112</v>
      </c>
      <c r="E111" s="41"/>
      <c r="F111" s="6">
        <v>115808</v>
      </c>
      <c r="G111" s="6">
        <v>118472</v>
      </c>
      <c r="H111" s="1">
        <v>118472</v>
      </c>
      <c r="I111" s="1">
        <v>0</v>
      </c>
      <c r="J111" s="1">
        <v>0</v>
      </c>
      <c r="K111" s="1">
        <v>0</v>
      </c>
      <c r="L111" s="1">
        <v>0</v>
      </c>
      <c r="M111" s="1">
        <v>118472</v>
      </c>
      <c r="N111" s="6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3">
        <v>0</v>
      </c>
      <c r="U111" s="1">
        <v>0</v>
      </c>
      <c r="V111" s="1">
        <v>0</v>
      </c>
      <c r="W111" s="35">
        <f t="shared" si="41"/>
        <v>102.30035921525283</v>
      </c>
    </row>
    <row r="112" spans="1:28" ht="19.5" customHeight="1" x14ac:dyDescent="0.15">
      <c r="A112" s="2" t="s">
        <v>0</v>
      </c>
      <c r="B112" s="2" t="s">
        <v>0</v>
      </c>
      <c r="C112" s="2" t="s">
        <v>113</v>
      </c>
      <c r="D112" s="40" t="s">
        <v>114</v>
      </c>
      <c r="E112" s="41"/>
      <c r="F112" s="6">
        <v>1050</v>
      </c>
      <c r="G112" s="6">
        <v>1050</v>
      </c>
      <c r="H112" s="1">
        <v>1050</v>
      </c>
      <c r="I112" s="1">
        <v>0</v>
      </c>
      <c r="J112" s="1">
        <v>0</v>
      </c>
      <c r="K112" s="1">
        <v>0</v>
      </c>
      <c r="L112" s="1">
        <v>0</v>
      </c>
      <c r="M112" s="1">
        <v>1050</v>
      </c>
      <c r="N112" s="6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3">
        <v>0</v>
      </c>
      <c r="U112" s="1">
        <v>0</v>
      </c>
      <c r="V112" s="1">
        <v>0</v>
      </c>
      <c r="W112" s="35">
        <f t="shared" si="41"/>
        <v>100</v>
      </c>
    </row>
    <row r="113" spans="1:28" ht="8.25" customHeight="1" x14ac:dyDescent="0.15">
      <c r="A113" s="2" t="s">
        <v>0</v>
      </c>
      <c r="B113" s="2" t="s">
        <v>0</v>
      </c>
      <c r="C113" s="2" t="s">
        <v>39</v>
      </c>
      <c r="D113" s="40" t="s">
        <v>40</v>
      </c>
      <c r="E113" s="41"/>
      <c r="F113" s="6">
        <v>1540</v>
      </c>
      <c r="G113" s="6">
        <v>1570</v>
      </c>
      <c r="H113" s="1">
        <v>1570</v>
      </c>
      <c r="I113" s="1">
        <v>1570</v>
      </c>
      <c r="J113" s="1">
        <v>0</v>
      </c>
      <c r="K113" s="1">
        <v>1570</v>
      </c>
      <c r="L113" s="1">
        <v>0</v>
      </c>
      <c r="M113" s="1">
        <v>0</v>
      </c>
      <c r="N113" s="6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3">
        <v>0</v>
      </c>
      <c r="U113" s="1">
        <v>0</v>
      </c>
      <c r="V113" s="1">
        <v>0</v>
      </c>
      <c r="W113" s="35">
        <f t="shared" si="41"/>
        <v>101.94805194805194</v>
      </c>
    </row>
    <row r="114" spans="1:28" ht="13.9" customHeight="1" x14ac:dyDescent="0.15">
      <c r="A114" s="2" t="s">
        <v>0</v>
      </c>
      <c r="B114" s="2" t="s">
        <v>0</v>
      </c>
      <c r="C114" s="2" t="s">
        <v>23</v>
      </c>
      <c r="D114" s="40" t="s">
        <v>24</v>
      </c>
      <c r="E114" s="41"/>
      <c r="F114" s="6">
        <v>12500</v>
      </c>
      <c r="G114" s="6">
        <v>13000</v>
      </c>
      <c r="H114" s="1">
        <v>13000</v>
      </c>
      <c r="I114" s="1">
        <v>13000</v>
      </c>
      <c r="J114" s="1">
        <v>0</v>
      </c>
      <c r="K114" s="1">
        <v>13000</v>
      </c>
      <c r="L114" s="1">
        <v>0</v>
      </c>
      <c r="M114" s="1">
        <v>0</v>
      </c>
      <c r="N114" s="6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3">
        <v>0</v>
      </c>
      <c r="U114" s="1">
        <v>0</v>
      </c>
      <c r="V114" s="1">
        <v>0</v>
      </c>
      <c r="W114" s="35">
        <f t="shared" si="41"/>
        <v>104</v>
      </c>
    </row>
    <row r="115" spans="1:28" ht="8.25" customHeight="1" x14ac:dyDescent="0.15">
      <c r="A115" s="2" t="s">
        <v>0</v>
      </c>
      <c r="B115" s="2" t="s">
        <v>0</v>
      </c>
      <c r="C115" s="2" t="s">
        <v>115</v>
      </c>
      <c r="D115" s="40" t="s">
        <v>116</v>
      </c>
      <c r="E115" s="41"/>
      <c r="F115" s="6">
        <v>4100</v>
      </c>
      <c r="G115" s="6">
        <v>4100</v>
      </c>
      <c r="H115" s="1">
        <v>4100</v>
      </c>
      <c r="I115" s="1">
        <v>4100</v>
      </c>
      <c r="J115" s="1">
        <v>0</v>
      </c>
      <c r="K115" s="1">
        <v>4100</v>
      </c>
      <c r="L115" s="1">
        <v>0</v>
      </c>
      <c r="M115" s="1">
        <v>0</v>
      </c>
      <c r="N115" s="6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3">
        <v>0</v>
      </c>
      <c r="U115" s="1">
        <v>0</v>
      </c>
      <c r="V115" s="1">
        <v>0</v>
      </c>
      <c r="W115" s="35">
        <f t="shared" si="41"/>
        <v>100</v>
      </c>
    </row>
    <row r="116" spans="1:28" ht="8.25" customHeight="1" x14ac:dyDescent="0.15">
      <c r="A116" s="2" t="s">
        <v>0</v>
      </c>
      <c r="B116" s="2" t="s">
        <v>0</v>
      </c>
      <c r="C116" s="2" t="s">
        <v>29</v>
      </c>
      <c r="D116" s="40" t="s">
        <v>30</v>
      </c>
      <c r="E116" s="41"/>
      <c r="F116" s="6">
        <v>16860</v>
      </c>
      <c r="G116" s="6">
        <v>17000</v>
      </c>
      <c r="H116" s="1">
        <v>17000</v>
      </c>
      <c r="I116" s="1">
        <v>17000</v>
      </c>
      <c r="J116" s="1">
        <v>0</v>
      </c>
      <c r="K116" s="1">
        <v>17000</v>
      </c>
      <c r="L116" s="1">
        <v>0</v>
      </c>
      <c r="M116" s="1">
        <v>0</v>
      </c>
      <c r="N116" s="6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3">
        <v>0</v>
      </c>
      <c r="U116" s="1">
        <v>0</v>
      </c>
      <c r="V116" s="1">
        <v>0</v>
      </c>
      <c r="W116" s="35">
        <f t="shared" si="41"/>
        <v>100.83036773428233</v>
      </c>
    </row>
    <row r="117" spans="1:28" ht="13.9" customHeight="1" x14ac:dyDescent="0.15">
      <c r="A117" s="2" t="s">
        <v>0</v>
      </c>
      <c r="B117" s="2" t="s">
        <v>0</v>
      </c>
      <c r="C117" s="2" t="s">
        <v>117</v>
      </c>
      <c r="D117" s="40" t="s">
        <v>118</v>
      </c>
      <c r="E117" s="41"/>
      <c r="F117" s="6">
        <v>2000</v>
      </c>
      <c r="G117" s="6">
        <v>2000</v>
      </c>
      <c r="H117" s="1">
        <v>2000</v>
      </c>
      <c r="I117" s="1">
        <v>2000</v>
      </c>
      <c r="J117" s="1">
        <v>0</v>
      </c>
      <c r="K117" s="1">
        <v>2000</v>
      </c>
      <c r="L117" s="1">
        <v>0</v>
      </c>
      <c r="M117" s="1">
        <v>0</v>
      </c>
      <c r="N117" s="6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3">
        <v>0</v>
      </c>
      <c r="U117" s="1">
        <v>0</v>
      </c>
      <c r="V117" s="1">
        <v>0</v>
      </c>
      <c r="W117" s="35">
        <f t="shared" si="41"/>
        <v>100</v>
      </c>
    </row>
    <row r="118" spans="1:28" ht="8.25" customHeight="1" x14ac:dyDescent="0.15">
      <c r="A118" s="2" t="s">
        <v>0</v>
      </c>
      <c r="B118" s="2" t="s">
        <v>0</v>
      </c>
      <c r="C118" s="2" t="s">
        <v>41</v>
      </c>
      <c r="D118" s="40" t="s">
        <v>42</v>
      </c>
      <c r="E118" s="41"/>
      <c r="F118" s="6">
        <v>210</v>
      </c>
      <c r="G118" s="6">
        <v>210</v>
      </c>
      <c r="H118" s="1">
        <v>210</v>
      </c>
      <c r="I118" s="1">
        <v>210</v>
      </c>
      <c r="J118" s="1">
        <v>0</v>
      </c>
      <c r="K118" s="1">
        <v>210</v>
      </c>
      <c r="L118" s="1">
        <v>0</v>
      </c>
      <c r="M118" s="1">
        <v>0</v>
      </c>
      <c r="N118" s="6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3">
        <v>0</v>
      </c>
      <c r="U118" s="1">
        <v>0</v>
      </c>
      <c r="V118" s="1">
        <v>0</v>
      </c>
      <c r="W118" s="35">
        <f t="shared" si="41"/>
        <v>100</v>
      </c>
    </row>
    <row r="119" spans="1:28" ht="19.5" customHeight="1" x14ac:dyDescent="0.15">
      <c r="A119" s="2" t="s">
        <v>0</v>
      </c>
      <c r="B119" s="2" t="s">
        <v>0</v>
      </c>
      <c r="C119" s="2" t="s">
        <v>119</v>
      </c>
      <c r="D119" s="40" t="s">
        <v>120</v>
      </c>
      <c r="E119" s="41"/>
      <c r="F119" s="6">
        <v>500</v>
      </c>
      <c r="G119" s="6">
        <v>1500</v>
      </c>
      <c r="H119" s="1">
        <v>1500</v>
      </c>
      <c r="I119" s="1">
        <v>1500</v>
      </c>
      <c r="J119" s="1">
        <v>0</v>
      </c>
      <c r="K119" s="1">
        <v>1500</v>
      </c>
      <c r="L119" s="1">
        <v>0</v>
      </c>
      <c r="M119" s="1">
        <v>0</v>
      </c>
      <c r="N119" s="6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3">
        <v>0</v>
      </c>
      <c r="U119" s="1">
        <v>0</v>
      </c>
      <c r="V119" s="1">
        <v>0</v>
      </c>
      <c r="W119" s="35">
        <f t="shared" si="41"/>
        <v>300</v>
      </c>
    </row>
    <row r="120" spans="1:28" ht="13.9" customHeight="1" x14ac:dyDescent="0.15">
      <c r="A120" s="2" t="s">
        <v>0</v>
      </c>
      <c r="B120" s="2" t="s">
        <v>0</v>
      </c>
      <c r="C120" s="2" t="s">
        <v>43</v>
      </c>
      <c r="D120" s="40" t="s">
        <v>44</v>
      </c>
      <c r="E120" s="41"/>
      <c r="F120" s="6">
        <v>0</v>
      </c>
      <c r="G120" s="6">
        <v>60000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6">
        <v>0</v>
      </c>
      <c r="O120" s="1">
        <v>0</v>
      </c>
      <c r="P120" s="1">
        <v>0</v>
      </c>
      <c r="Q120" s="1">
        <v>60000</v>
      </c>
      <c r="R120" s="1">
        <v>60000</v>
      </c>
      <c r="S120" s="1">
        <v>0</v>
      </c>
      <c r="T120" s="3">
        <v>0</v>
      </c>
      <c r="U120" s="1">
        <v>0</v>
      </c>
      <c r="V120" s="1">
        <v>0</v>
      </c>
      <c r="W120" s="35" t="s">
        <v>364</v>
      </c>
    </row>
    <row r="121" spans="1:28" s="9" customFormat="1" ht="18.75" customHeight="1" x14ac:dyDescent="0.15">
      <c r="A121" s="7" t="s">
        <v>0</v>
      </c>
      <c r="B121" s="7" t="s">
        <v>121</v>
      </c>
      <c r="C121" s="7" t="s">
        <v>0</v>
      </c>
      <c r="D121" s="42" t="s">
        <v>122</v>
      </c>
      <c r="E121" s="43"/>
      <c r="F121" s="8">
        <f>SUM(F122:F149)</f>
        <v>3892869.91</v>
      </c>
      <c r="G121" s="8">
        <f>SUM(G122:G149)</f>
        <v>3398949.15</v>
      </c>
      <c r="H121" s="8">
        <f t="shared" ref="H121:V121" si="57">SUM(H122:H149)</f>
        <v>2860427</v>
      </c>
      <c r="I121" s="8">
        <f t="shared" si="57"/>
        <v>2852627</v>
      </c>
      <c r="J121" s="8">
        <f t="shared" si="57"/>
        <v>2320622</v>
      </c>
      <c r="K121" s="8">
        <f t="shared" si="57"/>
        <v>532005</v>
      </c>
      <c r="L121" s="8">
        <f t="shared" si="57"/>
        <v>0</v>
      </c>
      <c r="M121" s="8">
        <f t="shared" si="57"/>
        <v>7800</v>
      </c>
      <c r="N121" s="8">
        <f t="shared" si="57"/>
        <v>0</v>
      </c>
      <c r="O121" s="8">
        <f t="shared" si="57"/>
        <v>0</v>
      </c>
      <c r="P121" s="8">
        <f t="shared" si="57"/>
        <v>0</v>
      </c>
      <c r="Q121" s="8">
        <f t="shared" si="57"/>
        <v>538522.15</v>
      </c>
      <c r="R121" s="8">
        <f t="shared" si="57"/>
        <v>538522.15</v>
      </c>
      <c r="S121" s="8">
        <f t="shared" si="57"/>
        <v>533522.15</v>
      </c>
      <c r="T121" s="8">
        <f t="shared" ref="T121" si="58">SUM(T122:T149)</f>
        <v>0</v>
      </c>
      <c r="U121" s="8">
        <f t="shared" si="57"/>
        <v>0</v>
      </c>
      <c r="V121" s="8">
        <f t="shared" si="57"/>
        <v>0</v>
      </c>
      <c r="W121" s="31">
        <f t="shared" si="41"/>
        <v>87.312168877485036</v>
      </c>
      <c r="X121" s="23"/>
      <c r="Y121" s="23"/>
      <c r="Z121" s="23"/>
      <c r="AA121" s="23"/>
      <c r="AB121" s="23"/>
    </row>
    <row r="122" spans="1:28" ht="15" customHeight="1" x14ac:dyDescent="0.15">
      <c r="A122" s="2" t="s">
        <v>0</v>
      </c>
      <c r="B122" s="2" t="s">
        <v>0</v>
      </c>
      <c r="C122" s="2" t="s">
        <v>123</v>
      </c>
      <c r="D122" s="40" t="s">
        <v>124</v>
      </c>
      <c r="E122" s="41"/>
      <c r="F122" s="6">
        <v>8700</v>
      </c>
      <c r="G122" s="6">
        <v>7800</v>
      </c>
      <c r="H122" s="1">
        <v>7800</v>
      </c>
      <c r="I122" s="1">
        <v>0</v>
      </c>
      <c r="J122" s="1">
        <v>0</v>
      </c>
      <c r="K122" s="1">
        <v>0</v>
      </c>
      <c r="L122" s="1">
        <v>0</v>
      </c>
      <c r="M122" s="1">
        <v>7800</v>
      </c>
      <c r="N122" s="6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3">
        <v>0</v>
      </c>
      <c r="U122" s="1">
        <v>0</v>
      </c>
      <c r="V122" s="1">
        <v>0</v>
      </c>
      <c r="W122" s="35">
        <f t="shared" si="41"/>
        <v>89.65517241379311</v>
      </c>
    </row>
    <row r="123" spans="1:28" ht="13.9" customHeight="1" x14ac:dyDescent="0.15">
      <c r="A123" s="2" t="s">
        <v>0</v>
      </c>
      <c r="B123" s="2" t="s">
        <v>0</v>
      </c>
      <c r="C123" s="2" t="s">
        <v>107</v>
      </c>
      <c r="D123" s="40" t="s">
        <v>108</v>
      </c>
      <c r="E123" s="41"/>
      <c r="F123" s="6">
        <v>1768237</v>
      </c>
      <c r="G123" s="6">
        <v>1752140</v>
      </c>
      <c r="H123" s="1">
        <v>1752140</v>
      </c>
      <c r="I123" s="1">
        <v>1752140</v>
      </c>
      <c r="J123" s="1">
        <v>1752140</v>
      </c>
      <c r="K123" s="1">
        <v>0</v>
      </c>
      <c r="L123" s="1">
        <v>0</v>
      </c>
      <c r="M123" s="1">
        <v>0</v>
      </c>
      <c r="N123" s="6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3">
        <v>0</v>
      </c>
      <c r="U123" s="1">
        <v>0</v>
      </c>
      <c r="V123" s="1">
        <v>0</v>
      </c>
      <c r="W123" s="35">
        <f t="shared" si="41"/>
        <v>99.089658230203298</v>
      </c>
    </row>
    <row r="124" spans="1:28" ht="13.9" customHeight="1" x14ac:dyDescent="0.15">
      <c r="A124" s="2" t="s">
        <v>0</v>
      </c>
      <c r="B124" s="2" t="s">
        <v>0</v>
      </c>
      <c r="C124" s="2" t="s">
        <v>125</v>
      </c>
      <c r="D124" s="40" t="s">
        <v>126</v>
      </c>
      <c r="E124" s="41"/>
      <c r="F124" s="6">
        <v>124498</v>
      </c>
      <c r="G124" s="6">
        <v>146883</v>
      </c>
      <c r="H124" s="1">
        <v>146883</v>
      </c>
      <c r="I124" s="1">
        <v>146883</v>
      </c>
      <c r="J124" s="1">
        <v>146883</v>
      </c>
      <c r="K124" s="1">
        <v>0</v>
      </c>
      <c r="L124" s="1">
        <v>0</v>
      </c>
      <c r="M124" s="1">
        <v>0</v>
      </c>
      <c r="N124" s="6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3">
        <v>0</v>
      </c>
      <c r="U124" s="1">
        <v>0</v>
      </c>
      <c r="V124" s="1">
        <v>0</v>
      </c>
      <c r="W124" s="35">
        <f t="shared" si="41"/>
        <v>117.9802085174059</v>
      </c>
    </row>
    <row r="125" spans="1:28" ht="13.9" customHeight="1" x14ac:dyDescent="0.15">
      <c r="A125" s="2" t="s">
        <v>0</v>
      </c>
      <c r="B125" s="2" t="s">
        <v>0</v>
      </c>
      <c r="C125" s="2" t="s">
        <v>65</v>
      </c>
      <c r="D125" s="40" t="s">
        <v>66</v>
      </c>
      <c r="E125" s="41"/>
      <c r="F125" s="6">
        <v>25500</v>
      </c>
      <c r="G125" s="6">
        <v>29000</v>
      </c>
      <c r="H125" s="1">
        <v>29000</v>
      </c>
      <c r="I125" s="1">
        <v>29000</v>
      </c>
      <c r="J125" s="1">
        <v>29000</v>
      </c>
      <c r="K125" s="1">
        <v>0</v>
      </c>
      <c r="L125" s="1">
        <v>0</v>
      </c>
      <c r="M125" s="1">
        <v>0</v>
      </c>
      <c r="N125" s="6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3">
        <v>0</v>
      </c>
      <c r="U125" s="1">
        <v>0</v>
      </c>
      <c r="V125" s="1">
        <v>0</v>
      </c>
      <c r="W125" s="35">
        <f t="shared" si="41"/>
        <v>113.72549019607843</v>
      </c>
    </row>
    <row r="126" spans="1:28" ht="13.9" customHeight="1" x14ac:dyDescent="0.15">
      <c r="A126" s="2" t="s">
        <v>0</v>
      </c>
      <c r="B126" s="2" t="s">
        <v>0</v>
      </c>
      <c r="C126" s="2" t="s">
        <v>67</v>
      </c>
      <c r="D126" s="40" t="s">
        <v>68</v>
      </c>
      <c r="E126" s="41"/>
      <c r="F126" s="6">
        <v>295951</v>
      </c>
      <c r="G126" s="6">
        <v>335873</v>
      </c>
      <c r="H126" s="1">
        <v>335873</v>
      </c>
      <c r="I126" s="1">
        <v>335873</v>
      </c>
      <c r="J126" s="1">
        <v>335873</v>
      </c>
      <c r="K126" s="1">
        <v>0</v>
      </c>
      <c r="L126" s="1">
        <v>0</v>
      </c>
      <c r="M126" s="1">
        <v>0</v>
      </c>
      <c r="N126" s="6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3">
        <v>0</v>
      </c>
      <c r="U126" s="1">
        <v>0</v>
      </c>
      <c r="V126" s="1">
        <v>0</v>
      </c>
      <c r="W126" s="35">
        <f t="shared" si="41"/>
        <v>113.4893952039358</v>
      </c>
    </row>
    <row r="127" spans="1:28" ht="8.25" customHeight="1" x14ac:dyDescent="0.15">
      <c r="A127" s="2" t="s">
        <v>0</v>
      </c>
      <c r="B127" s="2" t="s">
        <v>0</v>
      </c>
      <c r="C127" s="2" t="s">
        <v>69</v>
      </c>
      <c r="D127" s="40" t="s">
        <v>70</v>
      </c>
      <c r="E127" s="41"/>
      <c r="F127" s="6">
        <v>36596</v>
      </c>
      <c r="G127" s="6">
        <v>46726</v>
      </c>
      <c r="H127" s="1">
        <v>46726</v>
      </c>
      <c r="I127" s="1">
        <v>46726</v>
      </c>
      <c r="J127" s="1">
        <v>46726</v>
      </c>
      <c r="K127" s="1">
        <v>0</v>
      </c>
      <c r="L127" s="1">
        <v>0</v>
      </c>
      <c r="M127" s="1">
        <v>0</v>
      </c>
      <c r="N127" s="6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3">
        <v>0</v>
      </c>
      <c r="U127" s="1">
        <v>0</v>
      </c>
      <c r="V127" s="1">
        <v>0</v>
      </c>
      <c r="W127" s="35">
        <f t="shared" si="41"/>
        <v>127.68062083287791</v>
      </c>
    </row>
    <row r="128" spans="1:28" ht="19.5" customHeight="1" x14ac:dyDescent="0.15">
      <c r="A128" s="2" t="s">
        <v>0</v>
      </c>
      <c r="B128" s="2" t="s">
        <v>0</v>
      </c>
      <c r="C128" s="2" t="s">
        <v>127</v>
      </c>
      <c r="D128" s="40" t="s">
        <v>128</v>
      </c>
      <c r="E128" s="41"/>
      <c r="F128" s="6">
        <v>17486</v>
      </c>
      <c r="G128" s="6">
        <v>17000</v>
      </c>
      <c r="H128" s="1">
        <v>17000</v>
      </c>
      <c r="I128" s="1">
        <v>17000</v>
      </c>
      <c r="J128" s="1">
        <v>0</v>
      </c>
      <c r="K128" s="1">
        <v>17000</v>
      </c>
      <c r="L128" s="1">
        <v>0</v>
      </c>
      <c r="M128" s="1">
        <v>0</v>
      </c>
      <c r="N128" s="6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3">
        <v>0</v>
      </c>
      <c r="U128" s="1">
        <v>0</v>
      </c>
      <c r="V128" s="1">
        <v>0</v>
      </c>
      <c r="W128" s="35">
        <f t="shared" si="41"/>
        <v>97.220633649776971</v>
      </c>
    </row>
    <row r="129" spans="1:23" ht="8.25" customHeight="1" x14ac:dyDescent="0.15">
      <c r="A129" s="2" t="s">
        <v>0</v>
      </c>
      <c r="B129" s="2" t="s">
        <v>0</v>
      </c>
      <c r="C129" s="2" t="s">
        <v>98</v>
      </c>
      <c r="D129" s="40" t="s">
        <v>99</v>
      </c>
      <c r="E129" s="41"/>
      <c r="F129" s="6">
        <v>28000</v>
      </c>
      <c r="G129" s="6">
        <v>10000</v>
      </c>
      <c r="H129" s="1">
        <v>10000</v>
      </c>
      <c r="I129" s="1">
        <v>10000</v>
      </c>
      <c r="J129" s="1">
        <v>10000</v>
      </c>
      <c r="K129" s="1">
        <v>0</v>
      </c>
      <c r="L129" s="1">
        <v>0</v>
      </c>
      <c r="M129" s="1">
        <v>0</v>
      </c>
      <c r="N129" s="6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3">
        <v>0</v>
      </c>
      <c r="U129" s="1">
        <v>0</v>
      </c>
      <c r="V129" s="1">
        <v>0</v>
      </c>
      <c r="W129" s="35">
        <f t="shared" si="41"/>
        <v>35.714285714285715</v>
      </c>
    </row>
    <row r="130" spans="1:23" ht="13.9" customHeight="1" x14ac:dyDescent="0.15">
      <c r="A130" s="2" t="s">
        <v>0</v>
      </c>
      <c r="B130" s="2" t="s">
        <v>0</v>
      </c>
      <c r="C130" s="2" t="s">
        <v>23</v>
      </c>
      <c r="D130" s="40" t="s">
        <v>24</v>
      </c>
      <c r="E130" s="41"/>
      <c r="F130" s="6">
        <v>76500</v>
      </c>
      <c r="G130" s="6">
        <v>81500</v>
      </c>
      <c r="H130" s="1">
        <v>81500</v>
      </c>
      <c r="I130" s="1">
        <v>81500</v>
      </c>
      <c r="J130" s="1">
        <v>0</v>
      </c>
      <c r="K130" s="1">
        <v>81500</v>
      </c>
      <c r="L130" s="1">
        <v>0</v>
      </c>
      <c r="M130" s="1">
        <v>0</v>
      </c>
      <c r="N130" s="6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3">
        <v>0</v>
      </c>
      <c r="U130" s="1">
        <v>0</v>
      </c>
      <c r="V130" s="1">
        <v>0</v>
      </c>
      <c r="W130" s="35">
        <f t="shared" si="41"/>
        <v>106.53594771241831</v>
      </c>
    </row>
    <row r="131" spans="1:23" ht="8.25" customHeight="1" x14ac:dyDescent="0.15">
      <c r="A131" s="2" t="s">
        <v>0</v>
      </c>
      <c r="B131" s="2" t="s">
        <v>0</v>
      </c>
      <c r="C131" s="2" t="s">
        <v>115</v>
      </c>
      <c r="D131" s="40" t="s">
        <v>116</v>
      </c>
      <c r="E131" s="41"/>
      <c r="F131" s="6">
        <v>4500</v>
      </c>
      <c r="G131" s="6">
        <v>4500</v>
      </c>
      <c r="H131" s="1">
        <v>4500</v>
      </c>
      <c r="I131" s="1">
        <v>4500</v>
      </c>
      <c r="J131" s="1">
        <v>0</v>
      </c>
      <c r="K131" s="1">
        <v>4500</v>
      </c>
      <c r="L131" s="1">
        <v>0</v>
      </c>
      <c r="M131" s="1">
        <v>0</v>
      </c>
      <c r="N131" s="6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3">
        <v>0</v>
      </c>
      <c r="U131" s="1">
        <v>0</v>
      </c>
      <c r="V131" s="1">
        <v>0</v>
      </c>
      <c r="W131" s="35">
        <f t="shared" si="41"/>
        <v>100</v>
      </c>
    </row>
    <row r="132" spans="1:23" ht="8.25" customHeight="1" x14ac:dyDescent="0.15">
      <c r="A132" s="2" t="s">
        <v>0</v>
      </c>
      <c r="B132" s="2" t="s">
        <v>0</v>
      </c>
      <c r="C132" s="2" t="s">
        <v>25</v>
      </c>
      <c r="D132" s="40" t="s">
        <v>26</v>
      </c>
      <c r="E132" s="41"/>
      <c r="F132" s="6">
        <v>90000</v>
      </c>
      <c r="G132" s="6">
        <v>90000</v>
      </c>
      <c r="H132" s="1">
        <v>90000</v>
      </c>
      <c r="I132" s="1">
        <v>90000</v>
      </c>
      <c r="J132" s="1">
        <v>0</v>
      </c>
      <c r="K132" s="1">
        <v>90000</v>
      </c>
      <c r="L132" s="1">
        <v>0</v>
      </c>
      <c r="M132" s="1">
        <v>0</v>
      </c>
      <c r="N132" s="6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3">
        <v>0</v>
      </c>
      <c r="U132" s="1">
        <v>0</v>
      </c>
      <c r="V132" s="1">
        <v>0</v>
      </c>
      <c r="W132" s="35">
        <f t="shared" si="41"/>
        <v>100</v>
      </c>
    </row>
    <row r="133" spans="1:23" ht="8.25" customHeight="1" x14ac:dyDescent="0.15">
      <c r="A133" s="2" t="s">
        <v>0</v>
      </c>
      <c r="B133" s="2" t="s">
        <v>0</v>
      </c>
      <c r="C133" s="2" t="s">
        <v>27</v>
      </c>
      <c r="D133" s="40" t="s">
        <v>28</v>
      </c>
      <c r="E133" s="41"/>
      <c r="F133" s="6">
        <v>30500</v>
      </c>
      <c r="G133" s="6">
        <v>35300</v>
      </c>
      <c r="H133" s="1">
        <v>35300</v>
      </c>
      <c r="I133" s="1">
        <v>35300</v>
      </c>
      <c r="J133" s="1">
        <v>0</v>
      </c>
      <c r="K133" s="1">
        <v>35300</v>
      </c>
      <c r="L133" s="1">
        <v>0</v>
      </c>
      <c r="M133" s="1">
        <v>0</v>
      </c>
      <c r="N133" s="6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3">
        <v>0</v>
      </c>
      <c r="U133" s="1">
        <v>0</v>
      </c>
      <c r="V133" s="1">
        <v>0</v>
      </c>
      <c r="W133" s="35">
        <f t="shared" si="41"/>
        <v>115.73770491803279</v>
      </c>
    </row>
    <row r="134" spans="1:23" ht="8.25" customHeight="1" x14ac:dyDescent="0.15">
      <c r="A134" s="2" t="s">
        <v>0</v>
      </c>
      <c r="B134" s="2" t="s">
        <v>0</v>
      </c>
      <c r="C134" s="2" t="s">
        <v>129</v>
      </c>
      <c r="D134" s="40" t="s">
        <v>130</v>
      </c>
      <c r="E134" s="41"/>
      <c r="F134" s="6">
        <v>4600</v>
      </c>
      <c r="G134" s="6">
        <v>4600</v>
      </c>
      <c r="H134" s="1">
        <v>4600</v>
      </c>
      <c r="I134" s="1">
        <v>4600</v>
      </c>
      <c r="J134" s="1">
        <v>0</v>
      </c>
      <c r="K134" s="1">
        <v>4600</v>
      </c>
      <c r="L134" s="1">
        <v>0</v>
      </c>
      <c r="M134" s="1">
        <v>0</v>
      </c>
      <c r="N134" s="6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3">
        <v>0</v>
      </c>
      <c r="U134" s="1">
        <v>0</v>
      </c>
      <c r="V134" s="1">
        <v>0</v>
      </c>
      <c r="W134" s="35">
        <f t="shared" si="41"/>
        <v>100</v>
      </c>
    </row>
    <row r="135" spans="1:23" ht="8.25" customHeight="1" x14ac:dyDescent="0.15">
      <c r="A135" s="2" t="s">
        <v>0</v>
      </c>
      <c r="B135" s="2" t="s">
        <v>0</v>
      </c>
      <c r="C135" s="2" t="s">
        <v>29</v>
      </c>
      <c r="D135" s="40" t="s">
        <v>30</v>
      </c>
      <c r="E135" s="41"/>
      <c r="F135" s="6">
        <v>144000</v>
      </c>
      <c r="G135" s="6">
        <v>148000</v>
      </c>
      <c r="H135" s="1">
        <v>148000</v>
      </c>
      <c r="I135" s="1">
        <v>148000</v>
      </c>
      <c r="J135" s="1">
        <v>0</v>
      </c>
      <c r="K135" s="1">
        <v>148000</v>
      </c>
      <c r="L135" s="1">
        <v>0</v>
      </c>
      <c r="M135" s="1">
        <v>0</v>
      </c>
      <c r="N135" s="6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3">
        <v>0</v>
      </c>
      <c r="U135" s="1">
        <v>0</v>
      </c>
      <c r="V135" s="1">
        <v>0</v>
      </c>
      <c r="W135" s="35">
        <f t="shared" si="41"/>
        <v>102.77777777777777</v>
      </c>
    </row>
    <row r="136" spans="1:23" ht="15" customHeight="1" x14ac:dyDescent="0.15">
      <c r="A136" s="2" t="s">
        <v>0</v>
      </c>
      <c r="B136" s="2" t="s">
        <v>0</v>
      </c>
      <c r="C136" s="2" t="s">
        <v>117</v>
      </c>
      <c r="D136" s="40" t="s">
        <v>118</v>
      </c>
      <c r="E136" s="41"/>
      <c r="F136" s="6">
        <v>16000</v>
      </c>
      <c r="G136" s="6">
        <v>16000</v>
      </c>
      <c r="H136" s="1">
        <v>16000</v>
      </c>
      <c r="I136" s="1">
        <v>16000</v>
      </c>
      <c r="J136" s="1">
        <v>0</v>
      </c>
      <c r="K136" s="1">
        <v>16000</v>
      </c>
      <c r="L136" s="1">
        <v>0</v>
      </c>
      <c r="M136" s="1">
        <v>0</v>
      </c>
      <c r="N136" s="6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3">
        <v>0</v>
      </c>
      <c r="U136" s="1">
        <v>0</v>
      </c>
      <c r="V136" s="1">
        <v>0</v>
      </c>
      <c r="W136" s="35">
        <f t="shared" si="41"/>
        <v>100</v>
      </c>
    </row>
    <row r="137" spans="1:23" ht="19.5" customHeight="1" x14ac:dyDescent="0.15">
      <c r="A137" s="2" t="s">
        <v>0</v>
      </c>
      <c r="B137" s="2" t="s">
        <v>0</v>
      </c>
      <c r="C137" s="2" t="s">
        <v>58</v>
      </c>
      <c r="D137" s="40" t="s">
        <v>59</v>
      </c>
      <c r="E137" s="41"/>
      <c r="F137" s="6">
        <v>1000</v>
      </c>
      <c r="G137" s="6">
        <v>4500</v>
      </c>
      <c r="H137" s="1">
        <v>4500</v>
      </c>
      <c r="I137" s="1">
        <v>4500</v>
      </c>
      <c r="J137" s="1">
        <v>0</v>
      </c>
      <c r="K137" s="1">
        <v>4500</v>
      </c>
      <c r="L137" s="1">
        <v>0</v>
      </c>
      <c r="M137" s="1">
        <v>0</v>
      </c>
      <c r="N137" s="6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3">
        <v>0</v>
      </c>
      <c r="U137" s="1">
        <v>0</v>
      </c>
      <c r="V137" s="1">
        <v>0</v>
      </c>
      <c r="W137" s="35">
        <f t="shared" si="41"/>
        <v>450</v>
      </c>
    </row>
    <row r="138" spans="1:23" ht="24" customHeight="1" x14ac:dyDescent="0.15">
      <c r="A138" s="2" t="s">
        <v>0</v>
      </c>
      <c r="B138" s="2" t="s">
        <v>0</v>
      </c>
      <c r="C138" s="2" t="s">
        <v>79</v>
      </c>
      <c r="D138" s="40" t="s">
        <v>80</v>
      </c>
      <c r="E138" s="41"/>
      <c r="F138" s="6">
        <v>3863</v>
      </c>
      <c r="G138" s="6">
        <v>4000</v>
      </c>
      <c r="H138" s="1">
        <v>4000</v>
      </c>
      <c r="I138" s="1">
        <v>4000</v>
      </c>
      <c r="J138" s="1">
        <v>0</v>
      </c>
      <c r="K138" s="1">
        <v>4000</v>
      </c>
      <c r="L138" s="1">
        <v>0</v>
      </c>
      <c r="M138" s="1">
        <v>0</v>
      </c>
      <c r="N138" s="6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3">
        <v>0</v>
      </c>
      <c r="U138" s="1">
        <v>0</v>
      </c>
      <c r="V138" s="1">
        <v>0</v>
      </c>
      <c r="W138" s="35">
        <f t="shared" si="41"/>
        <v>103.54646647683148</v>
      </c>
    </row>
    <row r="139" spans="1:23" ht="8.25" customHeight="1" x14ac:dyDescent="0.15">
      <c r="A139" s="2" t="s">
        <v>0</v>
      </c>
      <c r="B139" s="2" t="s">
        <v>0</v>
      </c>
      <c r="C139" s="2" t="s">
        <v>131</v>
      </c>
      <c r="D139" s="40" t="s">
        <v>132</v>
      </c>
      <c r="E139" s="41"/>
      <c r="F139" s="6">
        <v>18500</v>
      </c>
      <c r="G139" s="6">
        <v>19000</v>
      </c>
      <c r="H139" s="1">
        <v>19000</v>
      </c>
      <c r="I139" s="1">
        <v>19000</v>
      </c>
      <c r="J139" s="1">
        <v>0</v>
      </c>
      <c r="K139" s="1">
        <v>19000</v>
      </c>
      <c r="L139" s="1">
        <v>0</v>
      </c>
      <c r="M139" s="1">
        <v>0</v>
      </c>
      <c r="N139" s="6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3">
        <v>0</v>
      </c>
      <c r="U139" s="1">
        <v>0</v>
      </c>
      <c r="V139" s="1">
        <v>0</v>
      </c>
      <c r="W139" s="35">
        <f t="shared" ref="W139:W202" si="59">G139/F139*100</f>
        <v>102.70270270270269</v>
      </c>
    </row>
    <row r="140" spans="1:23" ht="8.25" customHeight="1" x14ac:dyDescent="0.15">
      <c r="A140" s="2" t="s">
        <v>0</v>
      </c>
      <c r="B140" s="2" t="s">
        <v>0</v>
      </c>
      <c r="C140" s="2" t="s">
        <v>133</v>
      </c>
      <c r="D140" s="40" t="s">
        <v>134</v>
      </c>
      <c r="E140" s="41"/>
      <c r="F140" s="6">
        <v>9000</v>
      </c>
      <c r="G140" s="6">
        <v>10000</v>
      </c>
      <c r="H140" s="1">
        <v>10000</v>
      </c>
      <c r="I140" s="1">
        <v>10000</v>
      </c>
      <c r="J140" s="1">
        <v>0</v>
      </c>
      <c r="K140" s="1">
        <v>10000</v>
      </c>
      <c r="L140" s="1">
        <v>0</v>
      </c>
      <c r="M140" s="1">
        <v>0</v>
      </c>
      <c r="N140" s="6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3">
        <v>0</v>
      </c>
      <c r="U140" s="1">
        <v>0</v>
      </c>
      <c r="V140" s="1">
        <v>0</v>
      </c>
      <c r="W140" s="35">
        <f t="shared" si="59"/>
        <v>111.11111111111111</v>
      </c>
    </row>
    <row r="141" spans="1:23" ht="8.25" customHeight="1" x14ac:dyDescent="0.15">
      <c r="A141" s="2" t="s">
        <v>0</v>
      </c>
      <c r="B141" s="2" t="s">
        <v>0</v>
      </c>
      <c r="C141" s="2" t="s">
        <v>41</v>
      </c>
      <c r="D141" s="40" t="s">
        <v>42</v>
      </c>
      <c r="E141" s="41"/>
      <c r="F141" s="6">
        <v>44191</v>
      </c>
      <c r="G141" s="6">
        <v>32900</v>
      </c>
      <c r="H141" s="1">
        <v>32900</v>
      </c>
      <c r="I141" s="1">
        <v>32900</v>
      </c>
      <c r="J141" s="1">
        <v>0</v>
      </c>
      <c r="K141" s="1">
        <v>32900</v>
      </c>
      <c r="L141" s="1">
        <v>0</v>
      </c>
      <c r="M141" s="1">
        <v>0</v>
      </c>
      <c r="N141" s="6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3">
        <v>0</v>
      </c>
      <c r="U141" s="1">
        <v>0</v>
      </c>
      <c r="V141" s="1">
        <v>0</v>
      </c>
      <c r="W141" s="35">
        <f t="shared" si="59"/>
        <v>74.449548550609862</v>
      </c>
    </row>
    <row r="142" spans="1:23" ht="14.25" customHeight="1" x14ac:dyDescent="0.15">
      <c r="A142" s="2" t="s">
        <v>0</v>
      </c>
      <c r="B142" s="2" t="s">
        <v>0</v>
      </c>
      <c r="C142" s="2" t="s">
        <v>135</v>
      </c>
      <c r="D142" s="40" t="s">
        <v>136</v>
      </c>
      <c r="E142" s="41"/>
      <c r="F142" s="6">
        <v>47625</v>
      </c>
      <c r="G142" s="6">
        <v>45005</v>
      </c>
      <c r="H142" s="1">
        <v>45005</v>
      </c>
      <c r="I142" s="1">
        <v>45005</v>
      </c>
      <c r="J142" s="1">
        <v>0</v>
      </c>
      <c r="K142" s="1">
        <v>45005</v>
      </c>
      <c r="L142" s="1">
        <v>0</v>
      </c>
      <c r="M142" s="1">
        <v>0</v>
      </c>
      <c r="N142" s="6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3">
        <v>0</v>
      </c>
      <c r="U142" s="1">
        <v>0</v>
      </c>
      <c r="V142" s="1">
        <v>0</v>
      </c>
      <c r="W142" s="35">
        <f t="shared" si="59"/>
        <v>94.498687664041995</v>
      </c>
    </row>
    <row r="143" spans="1:23" ht="19.5" customHeight="1" x14ac:dyDescent="0.15">
      <c r="A143" s="2" t="s">
        <v>0</v>
      </c>
      <c r="B143" s="2" t="s">
        <v>0</v>
      </c>
      <c r="C143" s="2" t="s">
        <v>137</v>
      </c>
      <c r="D143" s="40" t="s">
        <v>138</v>
      </c>
      <c r="E143" s="41"/>
      <c r="F143" s="6">
        <v>1000</v>
      </c>
      <c r="G143" s="6">
        <v>1000</v>
      </c>
      <c r="H143" s="1">
        <v>1000</v>
      </c>
      <c r="I143" s="1">
        <v>1000</v>
      </c>
      <c r="J143" s="1">
        <v>0</v>
      </c>
      <c r="K143" s="1">
        <v>1000</v>
      </c>
      <c r="L143" s="1">
        <v>0</v>
      </c>
      <c r="M143" s="1">
        <v>0</v>
      </c>
      <c r="N143" s="6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3">
        <v>0</v>
      </c>
      <c r="U143" s="1">
        <v>0</v>
      </c>
      <c r="V143" s="1">
        <v>0</v>
      </c>
      <c r="W143" s="35">
        <f t="shared" si="59"/>
        <v>100</v>
      </c>
    </row>
    <row r="144" spans="1:23" ht="13.9" customHeight="1" x14ac:dyDescent="0.15">
      <c r="A144" s="2" t="s">
        <v>0</v>
      </c>
      <c r="B144" s="2" t="s">
        <v>0</v>
      </c>
      <c r="C144" s="2" t="s">
        <v>139</v>
      </c>
      <c r="D144" s="40" t="s">
        <v>140</v>
      </c>
      <c r="E144" s="41"/>
      <c r="F144" s="6">
        <v>200</v>
      </c>
      <c r="G144" s="6">
        <v>200</v>
      </c>
      <c r="H144" s="1">
        <v>200</v>
      </c>
      <c r="I144" s="1">
        <v>200</v>
      </c>
      <c r="J144" s="1">
        <v>0</v>
      </c>
      <c r="K144" s="1">
        <v>200</v>
      </c>
      <c r="L144" s="1">
        <v>0</v>
      </c>
      <c r="M144" s="1">
        <v>0</v>
      </c>
      <c r="N144" s="6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3">
        <v>0</v>
      </c>
      <c r="U144" s="1">
        <v>0</v>
      </c>
      <c r="V144" s="1">
        <v>0</v>
      </c>
      <c r="W144" s="35">
        <f t="shared" si="59"/>
        <v>100</v>
      </c>
    </row>
    <row r="145" spans="1:28" ht="14.25" customHeight="1" x14ac:dyDescent="0.15">
      <c r="A145" s="2" t="s">
        <v>0</v>
      </c>
      <c r="B145" s="2" t="s">
        <v>0</v>
      </c>
      <c r="C145" s="2" t="s">
        <v>87</v>
      </c>
      <c r="D145" s="40" t="s">
        <v>88</v>
      </c>
      <c r="E145" s="41"/>
      <c r="F145" s="6">
        <v>500</v>
      </c>
      <c r="G145" s="6">
        <v>500</v>
      </c>
      <c r="H145" s="1">
        <v>500</v>
      </c>
      <c r="I145" s="1">
        <v>500</v>
      </c>
      <c r="J145" s="1">
        <v>0</v>
      </c>
      <c r="K145" s="1">
        <v>500</v>
      </c>
      <c r="L145" s="1">
        <v>0</v>
      </c>
      <c r="M145" s="1">
        <v>0</v>
      </c>
      <c r="N145" s="6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3">
        <v>0</v>
      </c>
      <c r="U145" s="1">
        <v>0</v>
      </c>
      <c r="V145" s="1">
        <v>0</v>
      </c>
      <c r="W145" s="35">
        <f t="shared" si="59"/>
        <v>100</v>
      </c>
    </row>
    <row r="146" spans="1:28" ht="19.5" customHeight="1" x14ac:dyDescent="0.15">
      <c r="A146" s="2" t="s">
        <v>0</v>
      </c>
      <c r="B146" s="2" t="s">
        <v>0</v>
      </c>
      <c r="C146" s="2" t="s">
        <v>119</v>
      </c>
      <c r="D146" s="40" t="s">
        <v>120</v>
      </c>
      <c r="E146" s="41"/>
      <c r="F146" s="6">
        <v>18854.91</v>
      </c>
      <c r="G146" s="6">
        <v>18000</v>
      </c>
      <c r="H146" s="1">
        <v>18000</v>
      </c>
      <c r="I146" s="1">
        <v>18000</v>
      </c>
      <c r="J146" s="1">
        <v>0</v>
      </c>
      <c r="K146" s="1">
        <v>18000</v>
      </c>
      <c r="L146" s="1">
        <v>0</v>
      </c>
      <c r="M146" s="1">
        <v>0</v>
      </c>
      <c r="N146" s="6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3">
        <v>0</v>
      </c>
      <c r="U146" s="1">
        <v>0</v>
      </c>
      <c r="V146" s="1">
        <v>0</v>
      </c>
      <c r="W146" s="35">
        <f t="shared" si="59"/>
        <v>95.465849478995125</v>
      </c>
    </row>
    <row r="147" spans="1:28" ht="15" customHeight="1" x14ac:dyDescent="0.15">
      <c r="A147" s="2" t="s">
        <v>0</v>
      </c>
      <c r="B147" s="2" t="s">
        <v>0</v>
      </c>
      <c r="C147" s="2" t="s">
        <v>43</v>
      </c>
      <c r="D147" s="40" t="s">
        <v>44</v>
      </c>
      <c r="E147" s="41"/>
      <c r="F147" s="6">
        <v>5000</v>
      </c>
      <c r="G147" s="6">
        <v>5000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6">
        <v>0</v>
      </c>
      <c r="O147" s="1">
        <v>0</v>
      </c>
      <c r="P147" s="1">
        <v>0</v>
      </c>
      <c r="Q147" s="1">
        <v>5000</v>
      </c>
      <c r="R147" s="1">
        <v>5000</v>
      </c>
      <c r="S147" s="1">
        <v>0</v>
      </c>
      <c r="T147" s="3">
        <v>0</v>
      </c>
      <c r="U147" s="1">
        <v>0</v>
      </c>
      <c r="V147" s="1">
        <v>0</v>
      </c>
      <c r="W147" s="35">
        <f t="shared" si="59"/>
        <v>100</v>
      </c>
    </row>
    <row r="148" spans="1:28" ht="14.25" customHeight="1" x14ac:dyDescent="0.15">
      <c r="A148" s="2" t="s">
        <v>0</v>
      </c>
      <c r="B148" s="2" t="s">
        <v>0</v>
      </c>
      <c r="C148" s="2" t="s">
        <v>92</v>
      </c>
      <c r="D148" s="40" t="s">
        <v>44</v>
      </c>
      <c r="E148" s="41"/>
      <c r="F148" s="6">
        <v>911257.8</v>
      </c>
      <c r="G148" s="6">
        <v>453493.83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6">
        <v>0</v>
      </c>
      <c r="O148" s="1">
        <v>0</v>
      </c>
      <c r="P148" s="1">
        <v>0</v>
      </c>
      <c r="Q148" s="1">
        <v>453493.83</v>
      </c>
      <c r="R148" s="1">
        <v>453493.83</v>
      </c>
      <c r="S148" s="1">
        <v>453493.83</v>
      </c>
      <c r="T148" s="3">
        <v>0</v>
      </c>
      <c r="U148" s="1">
        <v>0</v>
      </c>
      <c r="V148" s="1">
        <v>0</v>
      </c>
      <c r="W148" s="35">
        <f t="shared" si="59"/>
        <v>49.765700770956364</v>
      </c>
    </row>
    <row r="149" spans="1:28" ht="14.25" customHeight="1" x14ac:dyDescent="0.15">
      <c r="A149" s="2" t="s">
        <v>0</v>
      </c>
      <c r="B149" s="2" t="s">
        <v>0</v>
      </c>
      <c r="C149" s="2" t="s">
        <v>93</v>
      </c>
      <c r="D149" s="40" t="s">
        <v>44</v>
      </c>
      <c r="E149" s="41"/>
      <c r="F149" s="6">
        <v>160810.20000000001</v>
      </c>
      <c r="G149" s="6">
        <v>80028.320000000007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6">
        <v>0</v>
      </c>
      <c r="O149" s="1">
        <v>0</v>
      </c>
      <c r="P149" s="1">
        <v>0</v>
      </c>
      <c r="Q149" s="1">
        <v>80028.320000000007</v>
      </c>
      <c r="R149" s="1">
        <v>80028.320000000007</v>
      </c>
      <c r="S149" s="1">
        <v>80028.320000000007</v>
      </c>
      <c r="T149" s="3">
        <v>0</v>
      </c>
      <c r="U149" s="1">
        <v>0</v>
      </c>
      <c r="V149" s="1">
        <v>0</v>
      </c>
      <c r="W149" s="35">
        <f t="shared" si="59"/>
        <v>49.765698941982542</v>
      </c>
    </row>
    <row r="150" spans="1:28" s="9" customFormat="1" ht="19.5" customHeight="1" x14ac:dyDescent="0.15">
      <c r="A150" s="7" t="s">
        <v>0</v>
      </c>
      <c r="B150" s="7" t="s">
        <v>141</v>
      </c>
      <c r="C150" s="7" t="s">
        <v>0</v>
      </c>
      <c r="D150" s="42" t="s">
        <v>142</v>
      </c>
      <c r="E150" s="43"/>
      <c r="F150" s="8">
        <f>SUM(F151)</f>
        <v>1350</v>
      </c>
      <c r="G150" s="8">
        <f>SUM(G151)</f>
        <v>1350</v>
      </c>
      <c r="H150" s="8">
        <f t="shared" ref="H150:V150" si="60">SUM(H151)</f>
        <v>1350</v>
      </c>
      <c r="I150" s="8">
        <f t="shared" si="60"/>
        <v>0</v>
      </c>
      <c r="J150" s="8">
        <f t="shared" si="60"/>
        <v>0</v>
      </c>
      <c r="K150" s="8">
        <f t="shared" si="60"/>
        <v>0</v>
      </c>
      <c r="L150" s="8">
        <f t="shared" si="60"/>
        <v>0</v>
      </c>
      <c r="M150" s="8">
        <f t="shared" si="60"/>
        <v>0</v>
      </c>
      <c r="N150" s="8">
        <f t="shared" si="60"/>
        <v>0</v>
      </c>
      <c r="O150" s="8">
        <f t="shared" si="60"/>
        <v>0</v>
      </c>
      <c r="P150" s="8">
        <f t="shared" si="60"/>
        <v>0</v>
      </c>
      <c r="Q150" s="8">
        <f t="shared" si="60"/>
        <v>0</v>
      </c>
      <c r="R150" s="8">
        <f t="shared" si="60"/>
        <v>0</v>
      </c>
      <c r="S150" s="8">
        <f t="shared" si="60"/>
        <v>0</v>
      </c>
      <c r="T150" s="8">
        <f t="shared" si="60"/>
        <v>0</v>
      </c>
      <c r="U150" s="8">
        <f t="shared" si="60"/>
        <v>0</v>
      </c>
      <c r="V150" s="8">
        <f t="shared" si="60"/>
        <v>0</v>
      </c>
      <c r="W150" s="31">
        <f t="shared" si="59"/>
        <v>100</v>
      </c>
      <c r="X150" s="23"/>
      <c r="Y150" s="23"/>
      <c r="Z150" s="23"/>
      <c r="AA150" s="23"/>
      <c r="AB150" s="23"/>
    </row>
    <row r="151" spans="1:28" ht="42.75" customHeight="1" x14ac:dyDescent="0.15">
      <c r="A151" s="2" t="s">
        <v>0</v>
      </c>
      <c r="B151" s="2" t="s">
        <v>0</v>
      </c>
      <c r="C151" s="2" t="s">
        <v>143</v>
      </c>
      <c r="D151" s="40" t="s">
        <v>144</v>
      </c>
      <c r="E151" s="41"/>
      <c r="F151" s="6">
        <v>1350</v>
      </c>
      <c r="G151" s="6">
        <v>1350</v>
      </c>
      <c r="H151" s="1">
        <v>1350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6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3">
        <v>0</v>
      </c>
      <c r="U151" s="1">
        <v>0</v>
      </c>
      <c r="V151" s="1">
        <v>0</v>
      </c>
      <c r="W151" s="35">
        <f t="shared" si="59"/>
        <v>100</v>
      </c>
    </row>
    <row r="152" spans="1:28" s="9" customFormat="1" ht="15.75" customHeight="1" x14ac:dyDescent="0.15">
      <c r="A152" s="7" t="s">
        <v>0</v>
      </c>
      <c r="B152" s="7" t="s">
        <v>145</v>
      </c>
      <c r="C152" s="7" t="s">
        <v>0</v>
      </c>
      <c r="D152" s="42" t="s">
        <v>146</v>
      </c>
      <c r="E152" s="43"/>
      <c r="F152" s="8">
        <f>SUM(F153:F167)</f>
        <v>145200</v>
      </c>
      <c r="G152" s="8">
        <f>SUM(G153:G167)</f>
        <v>112140</v>
      </c>
      <c r="H152" s="8">
        <f t="shared" ref="H152:V152" si="61">SUM(H153:H167)</f>
        <v>112140</v>
      </c>
      <c r="I152" s="8">
        <f t="shared" si="61"/>
        <v>82140</v>
      </c>
      <c r="J152" s="8">
        <f t="shared" si="61"/>
        <v>4190</v>
      </c>
      <c r="K152" s="8">
        <f t="shared" si="61"/>
        <v>77950</v>
      </c>
      <c r="L152" s="8">
        <f t="shared" si="61"/>
        <v>16000</v>
      </c>
      <c r="M152" s="8">
        <f t="shared" si="61"/>
        <v>14000</v>
      </c>
      <c r="N152" s="8">
        <f t="shared" si="61"/>
        <v>0</v>
      </c>
      <c r="O152" s="8">
        <f t="shared" si="61"/>
        <v>0</v>
      </c>
      <c r="P152" s="8">
        <f t="shared" si="61"/>
        <v>0</v>
      </c>
      <c r="Q152" s="8">
        <f t="shared" si="61"/>
        <v>0</v>
      </c>
      <c r="R152" s="8">
        <f t="shared" si="61"/>
        <v>0</v>
      </c>
      <c r="S152" s="8">
        <f t="shared" si="61"/>
        <v>0</v>
      </c>
      <c r="T152" s="8">
        <f t="shared" ref="T152" si="62">SUM(T153:T167)</f>
        <v>0</v>
      </c>
      <c r="U152" s="8">
        <f t="shared" si="61"/>
        <v>0</v>
      </c>
      <c r="V152" s="8">
        <f t="shared" si="61"/>
        <v>0</v>
      </c>
      <c r="W152" s="31">
        <f t="shared" si="59"/>
        <v>77.231404958677686</v>
      </c>
      <c r="X152" s="23"/>
      <c r="Y152" s="23"/>
      <c r="Z152" s="23"/>
      <c r="AA152" s="23"/>
      <c r="AB152" s="23"/>
    </row>
    <row r="153" spans="1:28" ht="56.25" customHeight="1" x14ac:dyDescent="0.15">
      <c r="A153" s="2" t="s">
        <v>0</v>
      </c>
      <c r="B153" s="2" t="s">
        <v>0</v>
      </c>
      <c r="C153" s="2" t="s">
        <v>147</v>
      </c>
      <c r="D153" s="40" t="s">
        <v>148</v>
      </c>
      <c r="E153" s="41"/>
      <c r="F153" s="6">
        <v>15000</v>
      </c>
      <c r="G153" s="6">
        <v>16000</v>
      </c>
      <c r="H153" s="1">
        <v>16000</v>
      </c>
      <c r="I153" s="1">
        <v>0</v>
      </c>
      <c r="J153" s="1">
        <v>0</v>
      </c>
      <c r="K153" s="1">
        <v>0</v>
      </c>
      <c r="L153" s="1">
        <v>16000</v>
      </c>
      <c r="M153" s="1">
        <v>0</v>
      </c>
      <c r="N153" s="6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3">
        <v>0</v>
      </c>
      <c r="U153" s="1">
        <v>0</v>
      </c>
      <c r="V153" s="1">
        <v>0</v>
      </c>
      <c r="W153" s="35">
        <f t="shared" si="59"/>
        <v>106.66666666666667</v>
      </c>
    </row>
    <row r="154" spans="1:28" ht="19.5" customHeight="1" x14ac:dyDescent="0.15">
      <c r="A154" s="2" t="s">
        <v>0</v>
      </c>
      <c r="B154" s="2" t="s">
        <v>0</v>
      </c>
      <c r="C154" s="2" t="s">
        <v>113</v>
      </c>
      <c r="D154" s="40" t="s">
        <v>114</v>
      </c>
      <c r="E154" s="41"/>
      <c r="F154" s="6">
        <v>12200</v>
      </c>
      <c r="G154" s="6">
        <v>12000</v>
      </c>
      <c r="H154" s="1">
        <v>12000</v>
      </c>
      <c r="I154" s="1">
        <v>0</v>
      </c>
      <c r="J154" s="1">
        <v>0</v>
      </c>
      <c r="K154" s="1">
        <v>0</v>
      </c>
      <c r="L154" s="1">
        <v>0</v>
      </c>
      <c r="M154" s="1">
        <v>12000</v>
      </c>
      <c r="N154" s="6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3">
        <v>0</v>
      </c>
      <c r="U154" s="1">
        <v>0</v>
      </c>
      <c r="V154" s="1">
        <v>0</v>
      </c>
      <c r="W154" s="35">
        <f t="shared" si="59"/>
        <v>98.360655737704917</v>
      </c>
    </row>
    <row r="155" spans="1:28" ht="8.25" customHeight="1" x14ac:dyDescent="0.15">
      <c r="A155" s="2" t="s">
        <v>0</v>
      </c>
      <c r="B155" s="2" t="s">
        <v>0</v>
      </c>
      <c r="C155" s="2" t="s">
        <v>149</v>
      </c>
      <c r="D155" s="40" t="s">
        <v>150</v>
      </c>
      <c r="E155" s="41"/>
      <c r="F155" s="6">
        <v>0</v>
      </c>
      <c r="G155" s="6">
        <v>2000</v>
      </c>
      <c r="H155" s="1">
        <v>2000</v>
      </c>
      <c r="I155" s="1">
        <v>0</v>
      </c>
      <c r="J155" s="1">
        <v>0</v>
      </c>
      <c r="K155" s="1">
        <v>0</v>
      </c>
      <c r="L155" s="1">
        <v>0</v>
      </c>
      <c r="M155" s="1">
        <v>2000</v>
      </c>
      <c r="N155" s="6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3">
        <v>0</v>
      </c>
      <c r="U155" s="1">
        <v>0</v>
      </c>
      <c r="V155" s="1">
        <v>0</v>
      </c>
      <c r="W155" s="35" t="s">
        <v>364</v>
      </c>
    </row>
    <row r="156" spans="1:28" ht="13.9" customHeight="1" x14ac:dyDescent="0.15">
      <c r="A156" s="2" t="s">
        <v>0</v>
      </c>
      <c r="B156" s="2" t="s">
        <v>0</v>
      </c>
      <c r="C156" s="2" t="s">
        <v>107</v>
      </c>
      <c r="D156" s="40" t="s">
        <v>108</v>
      </c>
      <c r="E156" s="41"/>
      <c r="F156" s="6">
        <v>0</v>
      </c>
      <c r="G156" s="6">
        <v>1500</v>
      </c>
      <c r="H156" s="1">
        <v>1500</v>
      </c>
      <c r="I156" s="1">
        <v>1500</v>
      </c>
      <c r="J156" s="1">
        <v>1500</v>
      </c>
      <c r="K156" s="1">
        <v>0</v>
      </c>
      <c r="L156" s="1">
        <v>0</v>
      </c>
      <c r="M156" s="1">
        <v>0</v>
      </c>
      <c r="N156" s="6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3">
        <v>0</v>
      </c>
      <c r="U156" s="1">
        <v>0</v>
      </c>
      <c r="V156" s="1">
        <v>0</v>
      </c>
      <c r="W156" s="35" t="s">
        <v>364</v>
      </c>
    </row>
    <row r="157" spans="1:28" ht="13.9" customHeight="1" x14ac:dyDescent="0.15">
      <c r="A157" s="2" t="s">
        <v>0</v>
      </c>
      <c r="B157" s="2" t="s">
        <v>0</v>
      </c>
      <c r="C157" s="2" t="s">
        <v>67</v>
      </c>
      <c r="D157" s="40" t="s">
        <v>68</v>
      </c>
      <c r="E157" s="41"/>
      <c r="F157" s="6">
        <v>344</v>
      </c>
      <c r="G157" s="6">
        <v>600</v>
      </c>
      <c r="H157" s="1">
        <v>600</v>
      </c>
      <c r="I157" s="1">
        <v>600</v>
      </c>
      <c r="J157" s="1">
        <v>600</v>
      </c>
      <c r="K157" s="1">
        <v>0</v>
      </c>
      <c r="L157" s="1">
        <v>0</v>
      </c>
      <c r="M157" s="1">
        <v>0</v>
      </c>
      <c r="N157" s="6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3">
        <v>0</v>
      </c>
      <c r="U157" s="1">
        <v>0</v>
      </c>
      <c r="V157" s="1">
        <v>0</v>
      </c>
      <c r="W157" s="35">
        <f t="shared" si="59"/>
        <v>174.41860465116278</v>
      </c>
    </row>
    <row r="158" spans="1:28" ht="8.25" customHeight="1" x14ac:dyDescent="0.15">
      <c r="A158" s="2" t="s">
        <v>0</v>
      </c>
      <c r="B158" s="2" t="s">
        <v>0</v>
      </c>
      <c r="C158" s="2" t="s">
        <v>69</v>
      </c>
      <c r="D158" s="40" t="s">
        <v>70</v>
      </c>
      <c r="E158" s="41"/>
      <c r="F158" s="6">
        <v>49</v>
      </c>
      <c r="G158" s="6">
        <v>90</v>
      </c>
      <c r="H158" s="1">
        <v>90</v>
      </c>
      <c r="I158" s="1">
        <v>90</v>
      </c>
      <c r="J158" s="1">
        <v>90</v>
      </c>
      <c r="K158" s="1">
        <v>0</v>
      </c>
      <c r="L158" s="1">
        <v>0</v>
      </c>
      <c r="M158" s="1">
        <v>0</v>
      </c>
      <c r="N158" s="6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3">
        <v>0</v>
      </c>
      <c r="U158" s="1">
        <v>0</v>
      </c>
      <c r="V158" s="1">
        <v>0</v>
      </c>
      <c r="W158" s="35">
        <f t="shared" si="59"/>
        <v>183.67346938775512</v>
      </c>
    </row>
    <row r="159" spans="1:28" ht="8.25" customHeight="1" x14ac:dyDescent="0.15">
      <c r="A159" s="2" t="s">
        <v>0</v>
      </c>
      <c r="B159" s="2" t="s">
        <v>0</v>
      </c>
      <c r="C159" s="2" t="s">
        <v>98</v>
      </c>
      <c r="D159" s="40" t="s">
        <v>99</v>
      </c>
      <c r="E159" s="41"/>
      <c r="F159" s="6">
        <v>2000</v>
      </c>
      <c r="G159" s="6">
        <v>2000</v>
      </c>
      <c r="H159" s="1">
        <v>2000</v>
      </c>
      <c r="I159" s="1">
        <v>2000</v>
      </c>
      <c r="J159" s="1">
        <v>2000</v>
      </c>
      <c r="K159" s="1">
        <v>0</v>
      </c>
      <c r="L159" s="1">
        <v>0</v>
      </c>
      <c r="M159" s="1">
        <v>0</v>
      </c>
      <c r="N159" s="6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3">
        <v>0</v>
      </c>
      <c r="U159" s="1">
        <v>0</v>
      </c>
      <c r="V159" s="1">
        <v>0</v>
      </c>
      <c r="W159" s="35">
        <f t="shared" si="59"/>
        <v>100</v>
      </c>
    </row>
    <row r="160" spans="1:28" ht="8.25" customHeight="1" x14ac:dyDescent="0.15">
      <c r="A160" s="2" t="s">
        <v>0</v>
      </c>
      <c r="B160" s="2" t="s">
        <v>0</v>
      </c>
      <c r="C160" s="2" t="s">
        <v>39</v>
      </c>
      <c r="D160" s="40" t="s">
        <v>40</v>
      </c>
      <c r="E160" s="41"/>
      <c r="F160" s="6">
        <v>2500</v>
      </c>
      <c r="G160" s="6">
        <v>2500</v>
      </c>
      <c r="H160" s="1">
        <v>2500</v>
      </c>
      <c r="I160" s="1">
        <v>2500</v>
      </c>
      <c r="J160" s="1">
        <v>0</v>
      </c>
      <c r="K160" s="1">
        <v>2500</v>
      </c>
      <c r="L160" s="1">
        <v>0</v>
      </c>
      <c r="M160" s="1">
        <v>0</v>
      </c>
      <c r="N160" s="6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3">
        <v>0</v>
      </c>
      <c r="U160" s="1">
        <v>0</v>
      </c>
      <c r="V160" s="1">
        <v>0</v>
      </c>
      <c r="W160" s="35">
        <f t="shared" si="59"/>
        <v>100</v>
      </c>
    </row>
    <row r="161" spans="1:28" ht="13.9" customHeight="1" x14ac:dyDescent="0.15">
      <c r="A161" s="2" t="s">
        <v>0</v>
      </c>
      <c r="B161" s="2" t="s">
        <v>0</v>
      </c>
      <c r="C161" s="2" t="s">
        <v>23</v>
      </c>
      <c r="D161" s="40" t="s">
        <v>24</v>
      </c>
      <c r="E161" s="41"/>
      <c r="F161" s="6">
        <v>15800</v>
      </c>
      <c r="G161" s="6">
        <v>12000</v>
      </c>
      <c r="H161" s="1">
        <v>12000</v>
      </c>
      <c r="I161" s="1">
        <v>12000</v>
      </c>
      <c r="J161" s="1">
        <v>0</v>
      </c>
      <c r="K161" s="1">
        <v>12000</v>
      </c>
      <c r="L161" s="1">
        <v>0</v>
      </c>
      <c r="M161" s="1">
        <v>0</v>
      </c>
      <c r="N161" s="6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3">
        <v>0</v>
      </c>
      <c r="U161" s="1">
        <v>0</v>
      </c>
      <c r="V161" s="1">
        <v>0</v>
      </c>
      <c r="W161" s="35">
        <f t="shared" si="59"/>
        <v>75.949367088607602</v>
      </c>
    </row>
    <row r="162" spans="1:28" ht="8.25" customHeight="1" x14ac:dyDescent="0.15">
      <c r="A162" s="2" t="s">
        <v>0</v>
      </c>
      <c r="B162" s="2" t="s">
        <v>0</v>
      </c>
      <c r="C162" s="2" t="s">
        <v>25</v>
      </c>
      <c r="D162" s="40" t="s">
        <v>26</v>
      </c>
      <c r="E162" s="41"/>
      <c r="F162" s="6">
        <v>5200</v>
      </c>
      <c r="G162" s="6">
        <v>5400</v>
      </c>
      <c r="H162" s="1">
        <v>5400</v>
      </c>
      <c r="I162" s="1">
        <v>5400</v>
      </c>
      <c r="J162" s="1">
        <v>0</v>
      </c>
      <c r="K162" s="1">
        <v>5400</v>
      </c>
      <c r="L162" s="1">
        <v>0</v>
      </c>
      <c r="M162" s="1">
        <v>0</v>
      </c>
      <c r="N162" s="6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3">
        <v>0</v>
      </c>
      <c r="U162" s="1">
        <v>0</v>
      </c>
      <c r="V162" s="1">
        <v>0</v>
      </c>
      <c r="W162" s="35">
        <f t="shared" si="59"/>
        <v>103.84615384615385</v>
      </c>
    </row>
    <row r="163" spans="1:28" ht="8.25" customHeight="1" x14ac:dyDescent="0.15">
      <c r="A163" s="2" t="s">
        <v>0</v>
      </c>
      <c r="B163" s="2" t="s">
        <v>0</v>
      </c>
      <c r="C163" s="2" t="s">
        <v>29</v>
      </c>
      <c r="D163" s="40" t="s">
        <v>30</v>
      </c>
      <c r="E163" s="41"/>
      <c r="F163" s="6">
        <v>86557</v>
      </c>
      <c r="G163" s="6">
        <v>52500</v>
      </c>
      <c r="H163" s="1">
        <v>52500</v>
      </c>
      <c r="I163" s="1">
        <v>52500</v>
      </c>
      <c r="J163" s="1">
        <v>0</v>
      </c>
      <c r="K163" s="1">
        <v>52500</v>
      </c>
      <c r="L163" s="1">
        <v>0</v>
      </c>
      <c r="M163" s="1">
        <v>0</v>
      </c>
      <c r="N163" s="6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3">
        <v>0</v>
      </c>
      <c r="U163" s="1">
        <v>0</v>
      </c>
      <c r="V163" s="1">
        <v>0</v>
      </c>
      <c r="W163" s="35">
        <f t="shared" si="59"/>
        <v>60.653673301985975</v>
      </c>
    </row>
    <row r="164" spans="1:28" ht="13.9" customHeight="1" x14ac:dyDescent="0.15">
      <c r="A164" s="2" t="s">
        <v>0</v>
      </c>
      <c r="B164" s="2" t="s">
        <v>0</v>
      </c>
      <c r="C164" s="2" t="s">
        <v>117</v>
      </c>
      <c r="D164" s="40" t="s">
        <v>118</v>
      </c>
      <c r="E164" s="41"/>
      <c r="F164" s="6">
        <v>1500</v>
      </c>
      <c r="G164" s="6">
        <v>1500</v>
      </c>
      <c r="H164" s="1">
        <v>1500</v>
      </c>
      <c r="I164" s="1">
        <v>1500</v>
      </c>
      <c r="J164" s="1">
        <v>0</v>
      </c>
      <c r="K164" s="1">
        <v>1500</v>
      </c>
      <c r="L164" s="1">
        <v>0</v>
      </c>
      <c r="M164" s="1">
        <v>0</v>
      </c>
      <c r="N164" s="6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3">
        <v>0</v>
      </c>
      <c r="U164" s="1">
        <v>0</v>
      </c>
      <c r="V164" s="1">
        <v>0</v>
      </c>
      <c r="W164" s="35">
        <f t="shared" si="59"/>
        <v>100</v>
      </c>
    </row>
    <row r="165" spans="1:28" ht="13.9" customHeight="1" x14ac:dyDescent="0.15">
      <c r="A165" s="2" t="s">
        <v>0</v>
      </c>
      <c r="B165" s="2" t="s">
        <v>0</v>
      </c>
      <c r="C165" s="2" t="s">
        <v>151</v>
      </c>
      <c r="D165" s="40" t="s">
        <v>152</v>
      </c>
      <c r="E165" s="41"/>
      <c r="F165" s="6">
        <v>500</v>
      </c>
      <c r="G165" s="6">
        <v>500</v>
      </c>
      <c r="H165" s="1">
        <v>500</v>
      </c>
      <c r="I165" s="1">
        <v>500</v>
      </c>
      <c r="J165" s="1">
        <v>0</v>
      </c>
      <c r="K165" s="1">
        <v>500</v>
      </c>
      <c r="L165" s="1">
        <v>0</v>
      </c>
      <c r="M165" s="1">
        <v>0</v>
      </c>
      <c r="N165" s="6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3">
        <v>0</v>
      </c>
      <c r="U165" s="1">
        <v>0</v>
      </c>
      <c r="V165" s="1">
        <v>0</v>
      </c>
      <c r="W165" s="35">
        <f t="shared" si="59"/>
        <v>100</v>
      </c>
    </row>
    <row r="166" spans="1:28" ht="8.25" customHeight="1" x14ac:dyDescent="0.15">
      <c r="A166" s="2" t="s">
        <v>0</v>
      </c>
      <c r="B166" s="2" t="s">
        <v>0</v>
      </c>
      <c r="C166" s="2" t="s">
        <v>41</v>
      </c>
      <c r="D166" s="40" t="s">
        <v>42</v>
      </c>
      <c r="E166" s="41"/>
      <c r="F166" s="6">
        <v>1000</v>
      </c>
      <c r="G166" s="6">
        <v>1000</v>
      </c>
      <c r="H166" s="1">
        <v>1000</v>
      </c>
      <c r="I166" s="1">
        <v>1000</v>
      </c>
      <c r="J166" s="1">
        <v>0</v>
      </c>
      <c r="K166" s="1">
        <v>1000</v>
      </c>
      <c r="L166" s="1">
        <v>0</v>
      </c>
      <c r="M166" s="1">
        <v>0</v>
      </c>
      <c r="N166" s="6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3">
        <v>0</v>
      </c>
      <c r="U166" s="1">
        <v>0</v>
      </c>
      <c r="V166" s="1">
        <v>0</v>
      </c>
      <c r="W166" s="35">
        <f t="shared" si="59"/>
        <v>100</v>
      </c>
    </row>
    <row r="167" spans="1:28" ht="13.9" customHeight="1" x14ac:dyDescent="0.15">
      <c r="A167" s="2" t="s">
        <v>0</v>
      </c>
      <c r="B167" s="2" t="s">
        <v>0</v>
      </c>
      <c r="C167" s="2" t="s">
        <v>153</v>
      </c>
      <c r="D167" s="40" t="s">
        <v>154</v>
      </c>
      <c r="E167" s="41"/>
      <c r="F167" s="6">
        <v>2550</v>
      </c>
      <c r="G167" s="6">
        <v>2550</v>
      </c>
      <c r="H167" s="1">
        <v>2550</v>
      </c>
      <c r="I167" s="1">
        <v>2550</v>
      </c>
      <c r="J167" s="1">
        <v>0</v>
      </c>
      <c r="K167" s="1">
        <v>2550</v>
      </c>
      <c r="L167" s="1">
        <v>0</v>
      </c>
      <c r="M167" s="1">
        <v>0</v>
      </c>
      <c r="N167" s="6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3">
        <v>0</v>
      </c>
      <c r="U167" s="1">
        <v>0</v>
      </c>
      <c r="V167" s="1">
        <v>0</v>
      </c>
      <c r="W167" s="35">
        <f t="shared" si="59"/>
        <v>100</v>
      </c>
    </row>
    <row r="168" spans="1:28" s="9" customFormat="1" ht="8.25" customHeight="1" x14ac:dyDescent="0.15">
      <c r="A168" s="7" t="s">
        <v>0</v>
      </c>
      <c r="B168" s="7" t="s">
        <v>155</v>
      </c>
      <c r="C168" s="7" t="s">
        <v>0</v>
      </c>
      <c r="D168" s="42" t="s">
        <v>38</v>
      </c>
      <c r="E168" s="43"/>
      <c r="F168" s="8">
        <f>SUM(F169:F175)</f>
        <v>83600</v>
      </c>
      <c r="G168" s="8">
        <f>SUM(G169:G175)</f>
        <v>208060</v>
      </c>
      <c r="H168" s="8">
        <f t="shared" ref="H168:V168" si="63">SUM(H169:H175)</f>
        <v>80560</v>
      </c>
      <c r="I168" s="8">
        <f t="shared" si="63"/>
        <v>45200</v>
      </c>
      <c r="J168" s="8">
        <f t="shared" si="63"/>
        <v>0</v>
      </c>
      <c r="K168" s="8">
        <f t="shared" si="63"/>
        <v>45200</v>
      </c>
      <c r="L168" s="8">
        <f t="shared" si="63"/>
        <v>0</v>
      </c>
      <c r="M168" s="8">
        <f t="shared" si="63"/>
        <v>23360</v>
      </c>
      <c r="N168" s="8">
        <f t="shared" si="63"/>
        <v>0</v>
      </c>
      <c r="O168" s="8">
        <f t="shared" si="63"/>
        <v>0</v>
      </c>
      <c r="P168" s="8">
        <f t="shared" si="63"/>
        <v>0</v>
      </c>
      <c r="Q168" s="8">
        <f t="shared" si="63"/>
        <v>127500</v>
      </c>
      <c r="R168" s="8">
        <f t="shared" si="63"/>
        <v>127500</v>
      </c>
      <c r="S168" s="8">
        <f t="shared" si="63"/>
        <v>0</v>
      </c>
      <c r="T168" s="8">
        <f t="shared" ref="T168" si="64">SUM(T169:T175)</f>
        <v>0</v>
      </c>
      <c r="U168" s="8">
        <f t="shared" si="63"/>
        <v>0</v>
      </c>
      <c r="V168" s="8">
        <f t="shared" si="63"/>
        <v>0</v>
      </c>
      <c r="W168" s="31">
        <f t="shared" si="59"/>
        <v>248.8755980861244</v>
      </c>
      <c r="X168" s="23"/>
      <c r="Y168" s="23"/>
      <c r="Z168" s="23"/>
      <c r="AA168" s="23"/>
      <c r="AB168" s="23"/>
    </row>
    <row r="169" spans="1:28" ht="57" customHeight="1" x14ac:dyDescent="0.15">
      <c r="A169" s="2" t="s">
        <v>0</v>
      </c>
      <c r="B169" s="2" t="s">
        <v>0</v>
      </c>
      <c r="C169" s="2" t="s">
        <v>156</v>
      </c>
      <c r="D169" s="40" t="s">
        <v>157</v>
      </c>
      <c r="E169" s="41"/>
      <c r="F169" s="6">
        <v>12000</v>
      </c>
      <c r="G169" s="6">
        <v>12000</v>
      </c>
      <c r="H169" s="1">
        <v>12000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6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3">
        <v>0</v>
      </c>
      <c r="U169" s="1">
        <v>0</v>
      </c>
      <c r="V169" s="1">
        <v>0</v>
      </c>
      <c r="W169" s="35">
        <f t="shared" si="59"/>
        <v>100</v>
      </c>
    </row>
    <row r="170" spans="1:28" ht="13.9" customHeight="1" x14ac:dyDescent="0.15">
      <c r="A170" s="2" t="s">
        <v>0</v>
      </c>
      <c r="B170" s="2" t="s">
        <v>0</v>
      </c>
      <c r="C170" s="2" t="s">
        <v>111</v>
      </c>
      <c r="D170" s="40" t="s">
        <v>112</v>
      </c>
      <c r="E170" s="41"/>
      <c r="F170" s="6">
        <v>22900</v>
      </c>
      <c r="G170" s="6">
        <v>23360</v>
      </c>
      <c r="H170" s="1">
        <v>23360</v>
      </c>
      <c r="I170" s="1">
        <v>0</v>
      </c>
      <c r="J170" s="1">
        <v>0</v>
      </c>
      <c r="K170" s="1">
        <v>0</v>
      </c>
      <c r="L170" s="1">
        <v>0</v>
      </c>
      <c r="M170" s="1">
        <v>23360</v>
      </c>
      <c r="N170" s="6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3">
        <v>0</v>
      </c>
      <c r="U170" s="1">
        <v>0</v>
      </c>
      <c r="V170" s="1">
        <v>0</v>
      </c>
      <c r="W170" s="35">
        <f t="shared" si="59"/>
        <v>102.00873362445415</v>
      </c>
    </row>
    <row r="171" spans="1:28" ht="8.25" customHeight="1" x14ac:dyDescent="0.15">
      <c r="A171" s="2" t="s">
        <v>0</v>
      </c>
      <c r="B171" s="2" t="s">
        <v>0</v>
      </c>
      <c r="C171" s="2" t="s">
        <v>41</v>
      </c>
      <c r="D171" s="40" t="s">
        <v>42</v>
      </c>
      <c r="E171" s="41"/>
      <c r="F171" s="6">
        <v>7500</v>
      </c>
      <c r="G171" s="6">
        <v>3000</v>
      </c>
      <c r="H171" s="1">
        <v>3000</v>
      </c>
      <c r="I171" s="1">
        <v>3000</v>
      </c>
      <c r="J171" s="1">
        <v>0</v>
      </c>
      <c r="K171" s="1">
        <v>3000</v>
      </c>
      <c r="L171" s="1">
        <v>0</v>
      </c>
      <c r="M171" s="1">
        <v>0</v>
      </c>
      <c r="N171" s="6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3">
        <v>0</v>
      </c>
      <c r="U171" s="1">
        <v>0</v>
      </c>
      <c r="V171" s="1">
        <v>0</v>
      </c>
      <c r="W171" s="35">
        <f t="shared" si="59"/>
        <v>40</v>
      </c>
    </row>
    <row r="172" spans="1:28" ht="8.25" customHeight="1" x14ac:dyDescent="0.15">
      <c r="A172" s="2" t="s">
        <v>0</v>
      </c>
      <c r="B172" s="2" t="s">
        <v>0</v>
      </c>
      <c r="C172" s="2" t="s">
        <v>158</v>
      </c>
      <c r="D172" s="40" t="s">
        <v>159</v>
      </c>
      <c r="E172" s="41"/>
      <c r="F172" s="6">
        <v>25000</v>
      </c>
      <c r="G172" s="6">
        <v>25000</v>
      </c>
      <c r="H172" s="1">
        <v>25000</v>
      </c>
      <c r="I172" s="1">
        <v>25000</v>
      </c>
      <c r="J172" s="1">
        <v>0</v>
      </c>
      <c r="K172" s="1">
        <v>25000</v>
      </c>
      <c r="L172" s="1">
        <v>0</v>
      </c>
      <c r="M172" s="1">
        <v>0</v>
      </c>
      <c r="N172" s="6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3">
        <v>0</v>
      </c>
      <c r="U172" s="1">
        <v>0</v>
      </c>
      <c r="V172" s="1">
        <v>0</v>
      </c>
      <c r="W172" s="35">
        <f t="shared" si="59"/>
        <v>100</v>
      </c>
    </row>
    <row r="173" spans="1:28" ht="19.5" customHeight="1" x14ac:dyDescent="0.15">
      <c r="A173" s="2" t="s">
        <v>0</v>
      </c>
      <c r="B173" s="2" t="s">
        <v>0</v>
      </c>
      <c r="C173" s="2" t="s">
        <v>137</v>
      </c>
      <c r="D173" s="40" t="s">
        <v>138</v>
      </c>
      <c r="E173" s="41"/>
      <c r="F173" s="6">
        <v>200</v>
      </c>
      <c r="G173" s="6">
        <v>200</v>
      </c>
      <c r="H173" s="1">
        <v>200</v>
      </c>
      <c r="I173" s="1">
        <v>200</v>
      </c>
      <c r="J173" s="1">
        <v>0</v>
      </c>
      <c r="K173" s="1">
        <v>200</v>
      </c>
      <c r="L173" s="1">
        <v>0</v>
      </c>
      <c r="M173" s="1">
        <v>0</v>
      </c>
      <c r="N173" s="6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3">
        <v>0</v>
      </c>
      <c r="U173" s="1">
        <v>0</v>
      </c>
      <c r="V173" s="1">
        <v>0</v>
      </c>
      <c r="W173" s="35">
        <f t="shared" si="59"/>
        <v>100</v>
      </c>
    </row>
    <row r="174" spans="1:28" ht="13.9" customHeight="1" x14ac:dyDescent="0.15">
      <c r="A174" s="2" t="s">
        <v>0</v>
      </c>
      <c r="B174" s="2" t="s">
        <v>0</v>
      </c>
      <c r="C174" s="2" t="s">
        <v>153</v>
      </c>
      <c r="D174" s="40" t="s">
        <v>154</v>
      </c>
      <c r="E174" s="41"/>
      <c r="F174" s="6">
        <v>16000</v>
      </c>
      <c r="G174" s="6">
        <v>17000</v>
      </c>
      <c r="H174" s="1">
        <v>17000</v>
      </c>
      <c r="I174" s="1">
        <v>17000</v>
      </c>
      <c r="J174" s="1">
        <v>0</v>
      </c>
      <c r="K174" s="1">
        <v>17000</v>
      </c>
      <c r="L174" s="1">
        <v>0</v>
      </c>
      <c r="M174" s="1">
        <v>0</v>
      </c>
      <c r="N174" s="6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3">
        <v>0</v>
      </c>
      <c r="U174" s="1">
        <v>0</v>
      </c>
      <c r="V174" s="1">
        <v>0</v>
      </c>
      <c r="W174" s="35">
        <f t="shared" si="59"/>
        <v>106.25</v>
      </c>
    </row>
    <row r="175" spans="1:28" s="13" customFormat="1" ht="19.5" customHeight="1" thickBot="1" x14ac:dyDescent="0.2">
      <c r="A175" s="4" t="s">
        <v>0</v>
      </c>
      <c r="B175" s="4" t="s">
        <v>0</v>
      </c>
      <c r="C175" s="4" t="s">
        <v>89</v>
      </c>
      <c r="D175" s="53" t="s">
        <v>90</v>
      </c>
      <c r="E175" s="54"/>
      <c r="F175" s="11">
        <v>0</v>
      </c>
      <c r="G175" s="11">
        <v>127500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1">
        <v>0</v>
      </c>
      <c r="O175" s="12">
        <v>0</v>
      </c>
      <c r="P175" s="12">
        <v>0</v>
      </c>
      <c r="Q175" s="12">
        <v>127500</v>
      </c>
      <c r="R175" s="12">
        <v>127500</v>
      </c>
      <c r="S175" s="12">
        <v>0</v>
      </c>
      <c r="T175" s="12">
        <v>0</v>
      </c>
      <c r="U175" s="12">
        <v>0</v>
      </c>
      <c r="V175" s="12">
        <v>0</v>
      </c>
      <c r="W175" s="36" t="s">
        <v>364</v>
      </c>
    </row>
    <row r="176" spans="1:28" s="17" customFormat="1" ht="28.5" customHeight="1" thickBot="1" x14ac:dyDescent="0.2">
      <c r="A176" s="14" t="s">
        <v>160</v>
      </c>
      <c r="B176" s="15" t="s">
        <v>0</v>
      </c>
      <c r="C176" s="15" t="s">
        <v>0</v>
      </c>
      <c r="D176" s="55" t="s">
        <v>161</v>
      </c>
      <c r="E176" s="56"/>
      <c r="F176" s="16">
        <f>SUM(F177,F183)</f>
        <v>41596</v>
      </c>
      <c r="G176" s="16">
        <f t="shared" ref="G176:V176" si="65">SUM(G177,G183)</f>
        <v>1631</v>
      </c>
      <c r="H176" s="16">
        <f t="shared" si="65"/>
        <v>1631</v>
      </c>
      <c r="I176" s="16">
        <f t="shared" si="65"/>
        <v>1631</v>
      </c>
      <c r="J176" s="16">
        <f t="shared" si="65"/>
        <v>1273</v>
      </c>
      <c r="K176" s="16">
        <f t="shared" si="65"/>
        <v>358</v>
      </c>
      <c r="L176" s="16">
        <f t="shared" si="65"/>
        <v>0</v>
      </c>
      <c r="M176" s="16">
        <f t="shared" si="65"/>
        <v>0</v>
      </c>
      <c r="N176" s="16">
        <f t="shared" si="65"/>
        <v>0</v>
      </c>
      <c r="O176" s="16">
        <f t="shared" si="65"/>
        <v>0</v>
      </c>
      <c r="P176" s="16">
        <f t="shared" si="65"/>
        <v>0</v>
      </c>
      <c r="Q176" s="16">
        <f t="shared" si="65"/>
        <v>0</v>
      </c>
      <c r="R176" s="16">
        <f t="shared" si="65"/>
        <v>0</v>
      </c>
      <c r="S176" s="16">
        <f t="shared" si="65"/>
        <v>0</v>
      </c>
      <c r="T176" s="16">
        <f t="shared" ref="T176" si="66">SUM(T177,T183)</f>
        <v>0</v>
      </c>
      <c r="U176" s="16">
        <f t="shared" si="65"/>
        <v>0</v>
      </c>
      <c r="V176" s="16">
        <f t="shared" si="65"/>
        <v>0</v>
      </c>
      <c r="W176" s="34">
        <f t="shared" si="59"/>
        <v>3.9210501009712475</v>
      </c>
      <c r="X176" s="23"/>
      <c r="Y176" s="23"/>
      <c r="Z176" s="23"/>
      <c r="AA176" s="23"/>
      <c r="AB176" s="23"/>
    </row>
    <row r="177" spans="1:28" s="23" customFormat="1" ht="24" customHeight="1" x14ac:dyDescent="0.15">
      <c r="A177" s="21" t="s">
        <v>0</v>
      </c>
      <c r="B177" s="21" t="s">
        <v>162</v>
      </c>
      <c r="C177" s="21" t="s">
        <v>0</v>
      </c>
      <c r="D177" s="57" t="s">
        <v>163</v>
      </c>
      <c r="E177" s="58"/>
      <c r="F177" s="22">
        <f>SUM(F178:F182)</f>
        <v>1631</v>
      </c>
      <c r="G177" s="22">
        <f>SUM(G178:G182)</f>
        <v>1631</v>
      </c>
      <c r="H177" s="22">
        <f t="shared" ref="H177:V177" si="67">SUM(H178:H182)</f>
        <v>1631</v>
      </c>
      <c r="I177" s="22">
        <f t="shared" si="67"/>
        <v>1631</v>
      </c>
      <c r="J177" s="22">
        <f t="shared" si="67"/>
        <v>1273</v>
      </c>
      <c r="K177" s="22">
        <f t="shared" si="67"/>
        <v>358</v>
      </c>
      <c r="L177" s="22">
        <f t="shared" si="67"/>
        <v>0</v>
      </c>
      <c r="M177" s="22">
        <f t="shared" si="67"/>
        <v>0</v>
      </c>
      <c r="N177" s="22">
        <f t="shared" si="67"/>
        <v>0</v>
      </c>
      <c r="O177" s="22">
        <f t="shared" si="67"/>
        <v>0</v>
      </c>
      <c r="P177" s="22">
        <f t="shared" si="67"/>
        <v>0</v>
      </c>
      <c r="Q177" s="22">
        <f t="shared" si="67"/>
        <v>0</v>
      </c>
      <c r="R177" s="22">
        <f t="shared" si="67"/>
        <v>0</v>
      </c>
      <c r="S177" s="22">
        <f t="shared" si="67"/>
        <v>0</v>
      </c>
      <c r="T177" s="22">
        <f t="shared" ref="T177" si="68">SUM(T178:T182)</f>
        <v>0</v>
      </c>
      <c r="U177" s="22">
        <f t="shared" si="67"/>
        <v>0</v>
      </c>
      <c r="V177" s="22">
        <f t="shared" si="67"/>
        <v>0</v>
      </c>
      <c r="W177" s="33">
        <f t="shared" si="59"/>
        <v>100</v>
      </c>
    </row>
    <row r="178" spans="1:28" ht="13.9" customHeight="1" x14ac:dyDescent="0.15">
      <c r="A178" s="2" t="s">
        <v>0</v>
      </c>
      <c r="B178" s="2" t="s">
        <v>0</v>
      </c>
      <c r="C178" s="2" t="s">
        <v>107</v>
      </c>
      <c r="D178" s="40" t="s">
        <v>108</v>
      </c>
      <c r="E178" s="41"/>
      <c r="F178" s="6">
        <v>1050</v>
      </c>
      <c r="G178" s="6">
        <v>1050</v>
      </c>
      <c r="H178" s="1">
        <v>1050</v>
      </c>
      <c r="I178" s="1">
        <v>1050</v>
      </c>
      <c r="J178" s="1">
        <v>1050</v>
      </c>
      <c r="K178" s="1">
        <v>0</v>
      </c>
      <c r="L178" s="1">
        <v>0</v>
      </c>
      <c r="M178" s="1">
        <v>0</v>
      </c>
      <c r="N178" s="6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3">
        <v>0</v>
      </c>
      <c r="U178" s="1">
        <v>0</v>
      </c>
      <c r="V178" s="1">
        <v>0</v>
      </c>
      <c r="W178" s="35">
        <f t="shared" si="59"/>
        <v>100</v>
      </c>
    </row>
    <row r="179" spans="1:28" ht="13.9" customHeight="1" x14ac:dyDescent="0.15">
      <c r="A179" s="2" t="s">
        <v>0</v>
      </c>
      <c r="B179" s="2" t="s">
        <v>0</v>
      </c>
      <c r="C179" s="2" t="s">
        <v>67</v>
      </c>
      <c r="D179" s="40" t="s">
        <v>68</v>
      </c>
      <c r="E179" s="41"/>
      <c r="F179" s="6">
        <v>195</v>
      </c>
      <c r="G179" s="6">
        <v>195</v>
      </c>
      <c r="H179" s="1">
        <v>195</v>
      </c>
      <c r="I179" s="1">
        <v>195</v>
      </c>
      <c r="J179" s="1">
        <v>195</v>
      </c>
      <c r="K179" s="1">
        <v>0</v>
      </c>
      <c r="L179" s="1">
        <v>0</v>
      </c>
      <c r="M179" s="1">
        <v>0</v>
      </c>
      <c r="N179" s="6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3">
        <v>0</v>
      </c>
      <c r="U179" s="1">
        <v>0</v>
      </c>
      <c r="V179" s="1">
        <v>0</v>
      </c>
      <c r="W179" s="35">
        <f t="shared" si="59"/>
        <v>100</v>
      </c>
    </row>
    <row r="180" spans="1:28" ht="8.25" customHeight="1" x14ac:dyDescent="0.15">
      <c r="A180" s="2" t="s">
        <v>0</v>
      </c>
      <c r="B180" s="2" t="s">
        <v>0</v>
      </c>
      <c r="C180" s="2" t="s">
        <v>69</v>
      </c>
      <c r="D180" s="40" t="s">
        <v>70</v>
      </c>
      <c r="E180" s="41"/>
      <c r="F180" s="6">
        <v>28</v>
      </c>
      <c r="G180" s="6">
        <v>28</v>
      </c>
      <c r="H180" s="1">
        <v>28</v>
      </c>
      <c r="I180" s="1">
        <v>28</v>
      </c>
      <c r="J180" s="1">
        <v>28</v>
      </c>
      <c r="K180" s="1">
        <v>0</v>
      </c>
      <c r="L180" s="1">
        <v>0</v>
      </c>
      <c r="M180" s="1">
        <v>0</v>
      </c>
      <c r="N180" s="6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3">
        <v>0</v>
      </c>
      <c r="U180" s="1">
        <v>0</v>
      </c>
      <c r="V180" s="1">
        <v>0</v>
      </c>
      <c r="W180" s="35">
        <f t="shared" si="59"/>
        <v>100</v>
      </c>
    </row>
    <row r="181" spans="1:28" ht="13.9" customHeight="1" x14ac:dyDescent="0.15">
      <c r="A181" s="2" t="s">
        <v>0</v>
      </c>
      <c r="B181" s="2" t="s">
        <v>0</v>
      </c>
      <c r="C181" s="2" t="s">
        <v>23</v>
      </c>
      <c r="D181" s="40" t="s">
        <v>24</v>
      </c>
      <c r="E181" s="41"/>
      <c r="F181" s="6">
        <v>308</v>
      </c>
      <c r="G181" s="6">
        <v>308</v>
      </c>
      <c r="H181" s="1">
        <v>308</v>
      </c>
      <c r="I181" s="1">
        <v>308</v>
      </c>
      <c r="J181" s="1">
        <v>0</v>
      </c>
      <c r="K181" s="1">
        <v>308</v>
      </c>
      <c r="L181" s="1">
        <v>0</v>
      </c>
      <c r="M181" s="1">
        <v>0</v>
      </c>
      <c r="N181" s="6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3">
        <v>0</v>
      </c>
      <c r="U181" s="1">
        <v>0</v>
      </c>
      <c r="V181" s="1">
        <v>0</v>
      </c>
      <c r="W181" s="35">
        <f t="shared" si="59"/>
        <v>100</v>
      </c>
    </row>
    <row r="182" spans="1:28" s="13" customFormat="1" ht="8.25" customHeight="1" x14ac:dyDescent="0.15">
      <c r="A182" s="4" t="s">
        <v>0</v>
      </c>
      <c r="B182" s="4" t="s">
        <v>0</v>
      </c>
      <c r="C182" s="4" t="s">
        <v>29</v>
      </c>
      <c r="D182" s="53" t="s">
        <v>30</v>
      </c>
      <c r="E182" s="54"/>
      <c r="F182" s="11">
        <v>50</v>
      </c>
      <c r="G182" s="11">
        <v>50</v>
      </c>
      <c r="H182" s="12">
        <v>50</v>
      </c>
      <c r="I182" s="12">
        <v>50</v>
      </c>
      <c r="J182" s="12">
        <v>0</v>
      </c>
      <c r="K182" s="12">
        <v>50</v>
      </c>
      <c r="L182" s="12">
        <v>0</v>
      </c>
      <c r="M182" s="12">
        <v>0</v>
      </c>
      <c r="N182" s="11">
        <v>0</v>
      </c>
      <c r="O182" s="12">
        <v>0</v>
      </c>
      <c r="P182" s="12">
        <v>0</v>
      </c>
      <c r="Q182" s="12">
        <v>0</v>
      </c>
      <c r="R182" s="12">
        <v>0</v>
      </c>
      <c r="S182" s="12">
        <v>0</v>
      </c>
      <c r="T182" s="12">
        <v>0</v>
      </c>
      <c r="U182" s="12">
        <v>0</v>
      </c>
      <c r="V182" s="12">
        <v>0</v>
      </c>
      <c r="W182" s="35">
        <f t="shared" si="59"/>
        <v>100</v>
      </c>
    </row>
    <row r="183" spans="1:28" s="9" customFormat="1" ht="44.25" customHeight="1" x14ac:dyDescent="0.15">
      <c r="A183" s="7" t="s">
        <v>0</v>
      </c>
      <c r="B183" s="7">
        <v>75109</v>
      </c>
      <c r="C183" s="7" t="s">
        <v>0</v>
      </c>
      <c r="D183" s="42" t="s">
        <v>358</v>
      </c>
      <c r="E183" s="43"/>
      <c r="F183" s="8">
        <f>SUM(F184:F191)</f>
        <v>39965</v>
      </c>
      <c r="G183" s="8">
        <f t="shared" ref="G183:U183" si="69">SUM(G184:G191)</f>
        <v>0</v>
      </c>
      <c r="H183" s="8">
        <f t="shared" si="69"/>
        <v>0</v>
      </c>
      <c r="I183" s="8">
        <f t="shared" si="69"/>
        <v>0</v>
      </c>
      <c r="J183" s="8">
        <f t="shared" si="69"/>
        <v>0</v>
      </c>
      <c r="K183" s="8">
        <f t="shared" si="69"/>
        <v>0</v>
      </c>
      <c r="L183" s="8">
        <f t="shared" si="69"/>
        <v>0</v>
      </c>
      <c r="M183" s="8">
        <f t="shared" si="69"/>
        <v>0</v>
      </c>
      <c r="N183" s="8">
        <f t="shared" si="69"/>
        <v>0</v>
      </c>
      <c r="O183" s="8">
        <f t="shared" si="69"/>
        <v>0</v>
      </c>
      <c r="P183" s="8">
        <f t="shared" si="69"/>
        <v>0</v>
      </c>
      <c r="Q183" s="8">
        <f t="shared" si="69"/>
        <v>0</v>
      </c>
      <c r="R183" s="8">
        <f t="shared" si="69"/>
        <v>0</v>
      </c>
      <c r="S183" s="8">
        <f t="shared" si="69"/>
        <v>0</v>
      </c>
      <c r="T183" s="8">
        <f t="shared" ref="T183" si="70">SUM(T184:T191)</f>
        <v>0</v>
      </c>
      <c r="U183" s="8">
        <f t="shared" si="69"/>
        <v>0</v>
      </c>
      <c r="V183" s="8">
        <f>SUM(V184:V198)</f>
        <v>0</v>
      </c>
      <c r="W183" s="35">
        <f t="shared" si="59"/>
        <v>0</v>
      </c>
      <c r="X183" s="23"/>
      <c r="Y183" s="23"/>
      <c r="Z183" s="23"/>
      <c r="AA183" s="23"/>
      <c r="AB183" s="23"/>
    </row>
    <row r="184" spans="1:28" ht="19.5" customHeight="1" x14ac:dyDescent="0.15">
      <c r="A184" s="2" t="s">
        <v>0</v>
      </c>
      <c r="B184" s="2" t="s">
        <v>0</v>
      </c>
      <c r="C184" s="2">
        <v>3030</v>
      </c>
      <c r="D184" s="59" t="s">
        <v>112</v>
      </c>
      <c r="E184" s="41"/>
      <c r="F184" s="6">
        <v>11335</v>
      </c>
      <c r="G184" s="6">
        <v>0</v>
      </c>
      <c r="H184" s="3">
        <v>0</v>
      </c>
      <c r="I184" s="3">
        <v>0</v>
      </c>
      <c r="J184" s="3">
        <v>0</v>
      </c>
      <c r="K184" s="3">
        <v>0</v>
      </c>
      <c r="L184" s="3">
        <v>0</v>
      </c>
      <c r="M184" s="3">
        <v>0</v>
      </c>
      <c r="N184" s="6">
        <v>0</v>
      </c>
      <c r="O184" s="3">
        <v>0</v>
      </c>
      <c r="P184" s="3">
        <v>0</v>
      </c>
      <c r="Q184" s="3">
        <v>0</v>
      </c>
      <c r="R184" s="3">
        <v>0</v>
      </c>
      <c r="S184" s="3">
        <v>0</v>
      </c>
      <c r="T184" s="3">
        <v>0</v>
      </c>
      <c r="U184" s="3">
        <v>0</v>
      </c>
      <c r="V184" s="3">
        <v>0</v>
      </c>
      <c r="W184" s="35">
        <f t="shared" si="59"/>
        <v>0</v>
      </c>
    </row>
    <row r="185" spans="1:28" ht="13.9" customHeight="1" x14ac:dyDescent="0.15">
      <c r="A185" s="2" t="s">
        <v>0</v>
      </c>
      <c r="B185" s="2" t="s">
        <v>0</v>
      </c>
      <c r="C185" s="2" t="s">
        <v>67</v>
      </c>
      <c r="D185" s="40" t="s">
        <v>68</v>
      </c>
      <c r="E185" s="41"/>
      <c r="F185" s="6">
        <v>1745</v>
      </c>
      <c r="G185" s="6">
        <v>0</v>
      </c>
      <c r="H185" s="3">
        <v>0</v>
      </c>
      <c r="I185" s="3">
        <v>0</v>
      </c>
      <c r="J185" s="3">
        <v>0</v>
      </c>
      <c r="K185" s="3">
        <v>0</v>
      </c>
      <c r="L185" s="3">
        <v>0</v>
      </c>
      <c r="M185" s="3">
        <v>0</v>
      </c>
      <c r="N185" s="6">
        <v>0</v>
      </c>
      <c r="O185" s="3">
        <v>0</v>
      </c>
      <c r="P185" s="3">
        <v>0</v>
      </c>
      <c r="Q185" s="3">
        <v>0</v>
      </c>
      <c r="R185" s="3">
        <v>0</v>
      </c>
      <c r="S185" s="3">
        <v>0</v>
      </c>
      <c r="T185" s="3">
        <v>0</v>
      </c>
      <c r="U185" s="3">
        <v>0</v>
      </c>
      <c r="V185" s="3">
        <v>0</v>
      </c>
      <c r="W185" s="35">
        <f t="shared" si="59"/>
        <v>0</v>
      </c>
    </row>
    <row r="186" spans="1:28" ht="8.25" customHeight="1" x14ac:dyDescent="0.15">
      <c r="A186" s="2" t="s">
        <v>0</v>
      </c>
      <c r="B186" s="2" t="s">
        <v>0</v>
      </c>
      <c r="C186" s="2" t="s">
        <v>69</v>
      </c>
      <c r="D186" s="40" t="s">
        <v>70</v>
      </c>
      <c r="E186" s="41"/>
      <c r="F186" s="6">
        <v>250</v>
      </c>
      <c r="G186" s="6">
        <v>0</v>
      </c>
      <c r="H186" s="3">
        <v>0</v>
      </c>
      <c r="I186" s="3">
        <v>0</v>
      </c>
      <c r="J186" s="3">
        <v>0</v>
      </c>
      <c r="K186" s="3">
        <v>0</v>
      </c>
      <c r="L186" s="3">
        <v>0</v>
      </c>
      <c r="M186" s="3">
        <v>0</v>
      </c>
      <c r="N186" s="6">
        <v>0</v>
      </c>
      <c r="O186" s="3">
        <v>0</v>
      </c>
      <c r="P186" s="3">
        <v>0</v>
      </c>
      <c r="Q186" s="3">
        <v>0</v>
      </c>
      <c r="R186" s="3">
        <v>0</v>
      </c>
      <c r="S186" s="3">
        <v>0</v>
      </c>
      <c r="T186" s="3">
        <v>0</v>
      </c>
      <c r="U186" s="3">
        <v>0</v>
      </c>
      <c r="V186" s="3">
        <v>0</v>
      </c>
      <c r="W186" s="35">
        <f t="shared" si="59"/>
        <v>0</v>
      </c>
    </row>
    <row r="187" spans="1:28" ht="8.25" customHeight="1" x14ac:dyDescent="0.15">
      <c r="A187" s="2" t="s">
        <v>0</v>
      </c>
      <c r="B187" s="2" t="s">
        <v>0</v>
      </c>
      <c r="C187" s="2" t="s">
        <v>98</v>
      </c>
      <c r="D187" s="40" t="s">
        <v>99</v>
      </c>
      <c r="E187" s="41"/>
      <c r="F187" s="6">
        <v>10200</v>
      </c>
      <c r="G187" s="6">
        <v>0</v>
      </c>
      <c r="H187" s="3">
        <v>0</v>
      </c>
      <c r="I187" s="3">
        <v>0</v>
      </c>
      <c r="J187" s="3">
        <v>0</v>
      </c>
      <c r="K187" s="3">
        <v>0</v>
      </c>
      <c r="L187" s="3">
        <v>0</v>
      </c>
      <c r="M187" s="3">
        <v>0</v>
      </c>
      <c r="N187" s="6">
        <v>0</v>
      </c>
      <c r="O187" s="3">
        <v>0</v>
      </c>
      <c r="P187" s="3">
        <v>0</v>
      </c>
      <c r="Q187" s="3">
        <v>0</v>
      </c>
      <c r="R187" s="3">
        <v>0</v>
      </c>
      <c r="S187" s="3">
        <v>0</v>
      </c>
      <c r="T187" s="3">
        <v>0</v>
      </c>
      <c r="U187" s="3">
        <v>0</v>
      </c>
      <c r="V187" s="3">
        <v>0</v>
      </c>
      <c r="W187" s="35">
        <f t="shared" si="59"/>
        <v>0</v>
      </c>
    </row>
    <row r="188" spans="1:28" ht="8.25" customHeight="1" x14ac:dyDescent="0.15">
      <c r="A188" s="2" t="s">
        <v>0</v>
      </c>
      <c r="B188" s="2" t="s">
        <v>0</v>
      </c>
      <c r="C188" s="2">
        <v>4210</v>
      </c>
      <c r="D188" s="59" t="s">
        <v>24</v>
      </c>
      <c r="E188" s="41"/>
      <c r="F188" s="6">
        <v>7790</v>
      </c>
      <c r="G188" s="6">
        <v>0</v>
      </c>
      <c r="H188" s="3">
        <v>0</v>
      </c>
      <c r="I188" s="3">
        <v>0</v>
      </c>
      <c r="J188" s="3">
        <v>0</v>
      </c>
      <c r="K188" s="3">
        <v>0</v>
      </c>
      <c r="L188" s="3">
        <v>0</v>
      </c>
      <c r="M188" s="3">
        <v>0</v>
      </c>
      <c r="N188" s="6">
        <v>0</v>
      </c>
      <c r="O188" s="3">
        <v>0</v>
      </c>
      <c r="P188" s="3">
        <v>0</v>
      </c>
      <c r="Q188" s="3">
        <v>0</v>
      </c>
      <c r="R188" s="3">
        <v>0</v>
      </c>
      <c r="S188" s="3">
        <v>0</v>
      </c>
      <c r="T188" s="3">
        <v>0</v>
      </c>
      <c r="U188" s="3">
        <v>0</v>
      </c>
      <c r="V188" s="3">
        <v>0</v>
      </c>
      <c r="W188" s="35">
        <f t="shared" si="59"/>
        <v>0</v>
      </c>
    </row>
    <row r="189" spans="1:28" ht="8.25" customHeight="1" x14ac:dyDescent="0.15">
      <c r="A189" s="2" t="s">
        <v>0</v>
      </c>
      <c r="B189" s="2" t="s">
        <v>0</v>
      </c>
      <c r="C189" s="2">
        <v>4300</v>
      </c>
      <c r="D189" s="59" t="s">
        <v>30</v>
      </c>
      <c r="E189" s="41"/>
      <c r="F189" s="6">
        <v>7545</v>
      </c>
      <c r="G189" s="6">
        <v>0</v>
      </c>
      <c r="H189" s="3">
        <v>0</v>
      </c>
      <c r="I189" s="3">
        <v>0</v>
      </c>
      <c r="J189" s="3">
        <v>0</v>
      </c>
      <c r="K189" s="3">
        <v>0</v>
      </c>
      <c r="L189" s="3">
        <v>0</v>
      </c>
      <c r="M189" s="3">
        <v>0</v>
      </c>
      <c r="N189" s="6">
        <v>0</v>
      </c>
      <c r="O189" s="3">
        <v>0</v>
      </c>
      <c r="P189" s="3">
        <v>0</v>
      </c>
      <c r="Q189" s="3">
        <v>0</v>
      </c>
      <c r="R189" s="3">
        <v>0</v>
      </c>
      <c r="S189" s="3">
        <v>0</v>
      </c>
      <c r="T189" s="3">
        <v>0</v>
      </c>
      <c r="U189" s="3">
        <v>0</v>
      </c>
      <c r="V189" s="3">
        <v>0</v>
      </c>
      <c r="W189" s="35">
        <f t="shared" si="59"/>
        <v>0</v>
      </c>
    </row>
    <row r="190" spans="1:28" ht="18" customHeight="1" x14ac:dyDescent="0.15">
      <c r="A190" s="2" t="s">
        <v>0</v>
      </c>
      <c r="B190" s="2" t="s">
        <v>0</v>
      </c>
      <c r="C190" s="2">
        <v>4360</v>
      </c>
      <c r="D190" s="59" t="s">
        <v>118</v>
      </c>
      <c r="E190" s="41"/>
      <c r="F190" s="6">
        <v>300</v>
      </c>
      <c r="G190" s="6">
        <v>0</v>
      </c>
      <c r="H190" s="3">
        <v>0</v>
      </c>
      <c r="I190" s="3">
        <v>0</v>
      </c>
      <c r="J190" s="3">
        <v>0</v>
      </c>
      <c r="K190" s="3">
        <v>0</v>
      </c>
      <c r="L190" s="3">
        <v>0</v>
      </c>
      <c r="M190" s="3">
        <v>0</v>
      </c>
      <c r="N190" s="6">
        <v>0</v>
      </c>
      <c r="O190" s="3">
        <v>0</v>
      </c>
      <c r="P190" s="3">
        <v>0</v>
      </c>
      <c r="Q190" s="3">
        <v>0</v>
      </c>
      <c r="R190" s="3">
        <v>0</v>
      </c>
      <c r="S190" s="3">
        <v>0</v>
      </c>
      <c r="T190" s="3">
        <v>0</v>
      </c>
      <c r="U190" s="3">
        <v>0</v>
      </c>
      <c r="V190" s="3">
        <v>0</v>
      </c>
      <c r="W190" s="35">
        <f t="shared" si="59"/>
        <v>0</v>
      </c>
    </row>
    <row r="191" spans="1:28" ht="8.25" customHeight="1" thickBot="1" x14ac:dyDescent="0.2">
      <c r="A191" s="2" t="s">
        <v>0</v>
      </c>
      <c r="B191" s="2" t="s">
        <v>0</v>
      </c>
      <c r="C191" s="2">
        <v>4410</v>
      </c>
      <c r="D191" s="59" t="s">
        <v>132</v>
      </c>
      <c r="E191" s="41"/>
      <c r="F191" s="6">
        <v>800</v>
      </c>
      <c r="G191" s="6">
        <v>0</v>
      </c>
      <c r="H191" s="3">
        <v>0</v>
      </c>
      <c r="I191" s="3">
        <v>0</v>
      </c>
      <c r="J191" s="3">
        <v>0</v>
      </c>
      <c r="K191" s="3">
        <v>0</v>
      </c>
      <c r="L191" s="3">
        <v>0</v>
      </c>
      <c r="M191" s="3">
        <v>0</v>
      </c>
      <c r="N191" s="6">
        <v>0</v>
      </c>
      <c r="O191" s="3">
        <v>0</v>
      </c>
      <c r="P191" s="3">
        <v>0</v>
      </c>
      <c r="Q191" s="3">
        <v>0</v>
      </c>
      <c r="R191" s="3">
        <v>0</v>
      </c>
      <c r="S191" s="3">
        <v>0</v>
      </c>
      <c r="T191" s="3">
        <v>0</v>
      </c>
      <c r="U191" s="3">
        <v>0</v>
      </c>
      <c r="V191" s="3">
        <v>0</v>
      </c>
      <c r="W191" s="36">
        <f t="shared" si="59"/>
        <v>0</v>
      </c>
    </row>
    <row r="192" spans="1:28" s="17" customFormat="1" ht="12" customHeight="1" thickBot="1" x14ac:dyDescent="0.2">
      <c r="A192" s="14" t="s">
        <v>164</v>
      </c>
      <c r="B192" s="15" t="s">
        <v>0</v>
      </c>
      <c r="C192" s="15" t="s">
        <v>0</v>
      </c>
      <c r="D192" s="55" t="s">
        <v>165</v>
      </c>
      <c r="E192" s="56"/>
      <c r="F192" s="16">
        <f>SUM(F193)</f>
        <v>5983</v>
      </c>
      <c r="G192" s="16">
        <f>SUM(G193)</f>
        <v>5983</v>
      </c>
      <c r="H192" s="16">
        <f t="shared" ref="H192:V192" si="71">SUM(H193)</f>
        <v>5983</v>
      </c>
      <c r="I192" s="16">
        <f t="shared" si="71"/>
        <v>983</v>
      </c>
      <c r="J192" s="16">
        <f t="shared" si="71"/>
        <v>983</v>
      </c>
      <c r="K192" s="16">
        <f t="shared" si="71"/>
        <v>0</v>
      </c>
      <c r="L192" s="16">
        <f t="shared" si="71"/>
        <v>0</v>
      </c>
      <c r="M192" s="16">
        <f t="shared" si="71"/>
        <v>5000</v>
      </c>
      <c r="N192" s="16">
        <f t="shared" si="71"/>
        <v>0</v>
      </c>
      <c r="O192" s="16">
        <f t="shared" si="71"/>
        <v>0</v>
      </c>
      <c r="P192" s="16">
        <f t="shared" si="71"/>
        <v>0</v>
      </c>
      <c r="Q192" s="16">
        <f t="shared" si="71"/>
        <v>0</v>
      </c>
      <c r="R192" s="16">
        <f t="shared" si="71"/>
        <v>0</v>
      </c>
      <c r="S192" s="16">
        <f t="shared" si="71"/>
        <v>0</v>
      </c>
      <c r="T192" s="16">
        <f t="shared" si="71"/>
        <v>0</v>
      </c>
      <c r="U192" s="16">
        <f t="shared" si="71"/>
        <v>0</v>
      </c>
      <c r="V192" s="16">
        <f t="shared" si="71"/>
        <v>0</v>
      </c>
      <c r="W192" s="34">
        <f t="shared" si="59"/>
        <v>100</v>
      </c>
      <c r="X192" s="23"/>
      <c r="Y192" s="23"/>
      <c r="Z192" s="23"/>
      <c r="AA192" s="23"/>
      <c r="AB192" s="23"/>
    </row>
    <row r="193" spans="1:28" s="23" customFormat="1" ht="8.25" customHeight="1" x14ac:dyDescent="0.15">
      <c r="A193" s="21" t="s">
        <v>0</v>
      </c>
      <c r="B193" s="21" t="s">
        <v>166</v>
      </c>
      <c r="C193" s="21" t="s">
        <v>0</v>
      </c>
      <c r="D193" s="57" t="s">
        <v>167</v>
      </c>
      <c r="E193" s="58"/>
      <c r="F193" s="22">
        <f>SUM(F194:F196)</f>
        <v>5983</v>
      </c>
      <c r="G193" s="22">
        <f>SUM(G194:G196)</f>
        <v>5983</v>
      </c>
      <c r="H193" s="22">
        <f t="shared" ref="H193:V193" si="72">SUM(H194:H196)</f>
        <v>5983</v>
      </c>
      <c r="I193" s="22">
        <f t="shared" si="72"/>
        <v>983</v>
      </c>
      <c r="J193" s="22">
        <f t="shared" si="72"/>
        <v>983</v>
      </c>
      <c r="K193" s="22">
        <f t="shared" si="72"/>
        <v>0</v>
      </c>
      <c r="L193" s="22">
        <f t="shared" si="72"/>
        <v>0</v>
      </c>
      <c r="M193" s="22">
        <f t="shared" si="72"/>
        <v>5000</v>
      </c>
      <c r="N193" s="22">
        <f t="shared" si="72"/>
        <v>0</v>
      </c>
      <c r="O193" s="22">
        <f t="shared" si="72"/>
        <v>0</v>
      </c>
      <c r="P193" s="22">
        <f t="shared" si="72"/>
        <v>0</v>
      </c>
      <c r="Q193" s="22">
        <f t="shared" si="72"/>
        <v>0</v>
      </c>
      <c r="R193" s="22">
        <f t="shared" si="72"/>
        <v>0</v>
      </c>
      <c r="S193" s="22">
        <f t="shared" si="72"/>
        <v>0</v>
      </c>
      <c r="T193" s="22">
        <f t="shared" ref="T193" si="73">SUM(T194:T196)</f>
        <v>0</v>
      </c>
      <c r="U193" s="22">
        <f t="shared" si="72"/>
        <v>0</v>
      </c>
      <c r="V193" s="22">
        <f t="shared" si="72"/>
        <v>0</v>
      </c>
      <c r="W193" s="33">
        <f t="shared" si="59"/>
        <v>100</v>
      </c>
    </row>
    <row r="194" spans="1:28" ht="13.9" customHeight="1" x14ac:dyDescent="0.15">
      <c r="A194" s="2" t="s">
        <v>0</v>
      </c>
      <c r="B194" s="2" t="s">
        <v>0</v>
      </c>
      <c r="C194" s="2" t="s">
        <v>111</v>
      </c>
      <c r="D194" s="40" t="s">
        <v>112</v>
      </c>
      <c r="E194" s="41"/>
      <c r="F194" s="6">
        <v>5000</v>
      </c>
      <c r="G194" s="6">
        <v>5000</v>
      </c>
      <c r="H194" s="1">
        <v>5000</v>
      </c>
      <c r="I194" s="1">
        <v>0</v>
      </c>
      <c r="J194" s="1">
        <v>0</v>
      </c>
      <c r="K194" s="1">
        <v>0</v>
      </c>
      <c r="L194" s="1">
        <v>0</v>
      </c>
      <c r="M194" s="1">
        <v>5000</v>
      </c>
      <c r="N194" s="6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3">
        <v>0</v>
      </c>
      <c r="U194" s="1">
        <v>0</v>
      </c>
      <c r="V194" s="1">
        <v>0</v>
      </c>
      <c r="W194" s="35">
        <f t="shared" si="59"/>
        <v>100</v>
      </c>
    </row>
    <row r="195" spans="1:28" ht="13.9" customHeight="1" x14ac:dyDescent="0.15">
      <c r="A195" s="2" t="s">
        <v>0</v>
      </c>
      <c r="B195" s="2" t="s">
        <v>0</v>
      </c>
      <c r="C195" s="2" t="s">
        <v>67</v>
      </c>
      <c r="D195" s="40" t="s">
        <v>68</v>
      </c>
      <c r="E195" s="41"/>
      <c r="F195" s="6">
        <v>860</v>
      </c>
      <c r="G195" s="6">
        <v>860</v>
      </c>
      <c r="H195" s="1">
        <v>860</v>
      </c>
      <c r="I195" s="1">
        <v>860</v>
      </c>
      <c r="J195" s="1">
        <v>860</v>
      </c>
      <c r="K195" s="1">
        <v>0</v>
      </c>
      <c r="L195" s="1">
        <v>0</v>
      </c>
      <c r="M195" s="1">
        <v>0</v>
      </c>
      <c r="N195" s="6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3">
        <v>0</v>
      </c>
      <c r="U195" s="1">
        <v>0</v>
      </c>
      <c r="V195" s="1">
        <v>0</v>
      </c>
      <c r="W195" s="35">
        <f t="shared" si="59"/>
        <v>100</v>
      </c>
    </row>
    <row r="196" spans="1:28" s="13" customFormat="1" ht="8.25" customHeight="1" thickBot="1" x14ac:dyDescent="0.2">
      <c r="A196" s="4" t="s">
        <v>0</v>
      </c>
      <c r="B196" s="4" t="s">
        <v>0</v>
      </c>
      <c r="C196" s="4" t="s">
        <v>69</v>
      </c>
      <c r="D196" s="53" t="s">
        <v>70</v>
      </c>
      <c r="E196" s="54"/>
      <c r="F196" s="11">
        <v>123</v>
      </c>
      <c r="G196" s="11">
        <v>123</v>
      </c>
      <c r="H196" s="12">
        <v>123</v>
      </c>
      <c r="I196" s="12">
        <v>123</v>
      </c>
      <c r="J196" s="12">
        <v>123</v>
      </c>
      <c r="K196" s="12">
        <v>0</v>
      </c>
      <c r="L196" s="12">
        <v>0</v>
      </c>
      <c r="M196" s="12">
        <v>0</v>
      </c>
      <c r="N196" s="11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36">
        <f t="shared" si="59"/>
        <v>100</v>
      </c>
    </row>
    <row r="197" spans="1:28" s="17" customFormat="1" ht="16.5" customHeight="1" thickBot="1" x14ac:dyDescent="0.2">
      <c r="A197" s="14" t="s">
        <v>168</v>
      </c>
      <c r="B197" s="15" t="s">
        <v>0</v>
      </c>
      <c r="C197" s="15" t="s">
        <v>0</v>
      </c>
      <c r="D197" s="55" t="s">
        <v>169</v>
      </c>
      <c r="E197" s="56"/>
      <c r="F197" s="16">
        <f>SUM(F198,F201,F217,F233,F238)</f>
        <v>422961.39</v>
      </c>
      <c r="G197" s="16">
        <f t="shared" ref="G197:V197" si="74">SUM(G198,G201,G217,G233,G238)</f>
        <v>432549</v>
      </c>
      <c r="H197" s="16">
        <f t="shared" si="74"/>
        <v>350499</v>
      </c>
      <c r="I197" s="16">
        <f t="shared" si="74"/>
        <v>298099</v>
      </c>
      <c r="J197" s="16">
        <f t="shared" si="74"/>
        <v>154927</v>
      </c>
      <c r="K197" s="16">
        <f t="shared" si="74"/>
        <v>143172</v>
      </c>
      <c r="L197" s="16">
        <f t="shared" si="74"/>
        <v>0</v>
      </c>
      <c r="M197" s="16">
        <f t="shared" si="74"/>
        <v>52400</v>
      </c>
      <c r="N197" s="16">
        <f t="shared" si="74"/>
        <v>0</v>
      </c>
      <c r="O197" s="16">
        <f t="shared" si="74"/>
        <v>0</v>
      </c>
      <c r="P197" s="16">
        <f t="shared" si="74"/>
        <v>0</v>
      </c>
      <c r="Q197" s="16">
        <f t="shared" si="74"/>
        <v>82050</v>
      </c>
      <c r="R197" s="16">
        <f t="shared" si="74"/>
        <v>40050</v>
      </c>
      <c r="S197" s="16">
        <f t="shared" si="74"/>
        <v>0</v>
      </c>
      <c r="T197" s="16">
        <f t="shared" ref="T197" si="75">SUM(T198,T201,T217,T233,T238)</f>
        <v>42000</v>
      </c>
      <c r="U197" s="16">
        <f t="shared" si="74"/>
        <v>0</v>
      </c>
      <c r="V197" s="16">
        <f t="shared" si="74"/>
        <v>0</v>
      </c>
      <c r="W197" s="34">
        <f t="shared" si="59"/>
        <v>102.26678137217205</v>
      </c>
      <c r="X197" s="23"/>
      <c r="Y197" s="23"/>
      <c r="Z197" s="23"/>
      <c r="AA197" s="23"/>
      <c r="AB197" s="23"/>
    </row>
    <row r="198" spans="1:28" s="23" customFormat="1" ht="8.25" customHeight="1" x14ac:dyDescent="0.15">
      <c r="A198" s="21" t="s">
        <v>0</v>
      </c>
      <c r="B198" s="21" t="s">
        <v>170</v>
      </c>
      <c r="C198" s="21" t="s">
        <v>0</v>
      </c>
      <c r="D198" s="57" t="s">
        <v>171</v>
      </c>
      <c r="E198" s="58"/>
      <c r="F198" s="22">
        <f>SUM(F199:F200)</f>
        <v>2000</v>
      </c>
      <c r="G198" s="22">
        <f t="shared" ref="G198:V198" si="76">SUM(G199:G200)</f>
        <v>42000</v>
      </c>
      <c r="H198" s="22">
        <f t="shared" si="76"/>
        <v>0</v>
      </c>
      <c r="I198" s="22">
        <f t="shared" si="76"/>
        <v>0</v>
      </c>
      <c r="J198" s="22">
        <f t="shared" si="76"/>
        <v>0</v>
      </c>
      <c r="K198" s="22">
        <f t="shared" si="76"/>
        <v>0</v>
      </c>
      <c r="L198" s="22">
        <f t="shared" si="76"/>
        <v>0</v>
      </c>
      <c r="M198" s="22">
        <f t="shared" si="76"/>
        <v>0</v>
      </c>
      <c r="N198" s="22">
        <f t="shared" si="76"/>
        <v>0</v>
      </c>
      <c r="O198" s="22">
        <f t="shared" si="76"/>
        <v>0</v>
      </c>
      <c r="P198" s="22">
        <f t="shared" si="76"/>
        <v>0</v>
      </c>
      <c r="Q198" s="22">
        <f t="shared" si="76"/>
        <v>42000</v>
      </c>
      <c r="R198" s="22">
        <f t="shared" si="76"/>
        <v>0</v>
      </c>
      <c r="S198" s="22">
        <f t="shared" si="76"/>
        <v>0</v>
      </c>
      <c r="T198" s="22">
        <f t="shared" ref="T198" si="77">SUM(T199:T200)</f>
        <v>42000</v>
      </c>
      <c r="U198" s="22">
        <f t="shared" si="76"/>
        <v>0</v>
      </c>
      <c r="V198" s="22">
        <f t="shared" si="76"/>
        <v>0</v>
      </c>
      <c r="W198" s="33">
        <f t="shared" si="59"/>
        <v>2100</v>
      </c>
    </row>
    <row r="199" spans="1:28" ht="15.75" customHeight="1" x14ac:dyDescent="0.15">
      <c r="A199" s="2" t="s">
        <v>0</v>
      </c>
      <c r="B199" s="2" t="s">
        <v>0</v>
      </c>
      <c r="C199" s="2">
        <v>2300</v>
      </c>
      <c r="D199" s="59" t="s">
        <v>359</v>
      </c>
      <c r="E199" s="41"/>
      <c r="F199" s="6">
        <v>2000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  <c r="R199" s="6">
        <v>0</v>
      </c>
      <c r="S199" s="3">
        <v>0</v>
      </c>
      <c r="T199" s="3">
        <v>0</v>
      </c>
      <c r="U199" s="3">
        <v>0</v>
      </c>
      <c r="V199" s="3">
        <v>0</v>
      </c>
      <c r="W199" s="35">
        <f t="shared" si="59"/>
        <v>0</v>
      </c>
    </row>
    <row r="200" spans="1:28" ht="30.6" customHeight="1" x14ac:dyDescent="0.15">
      <c r="A200" s="2" t="s">
        <v>0</v>
      </c>
      <c r="B200" s="2" t="s">
        <v>0</v>
      </c>
      <c r="C200" s="2" t="s">
        <v>172</v>
      </c>
      <c r="D200" s="40" t="s">
        <v>173</v>
      </c>
      <c r="E200" s="41"/>
      <c r="F200" s="6">
        <v>0</v>
      </c>
      <c r="G200" s="6">
        <v>42000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6">
        <v>0</v>
      </c>
      <c r="O200" s="1">
        <v>0</v>
      </c>
      <c r="P200" s="1">
        <v>0</v>
      </c>
      <c r="Q200" s="1">
        <v>42000</v>
      </c>
      <c r="R200" s="1">
        <v>0</v>
      </c>
      <c r="S200" s="1">
        <v>0</v>
      </c>
      <c r="T200" s="3">
        <v>42000</v>
      </c>
      <c r="U200" s="1">
        <v>0</v>
      </c>
      <c r="V200" s="1">
        <v>0</v>
      </c>
      <c r="W200" s="35" t="s">
        <v>364</v>
      </c>
    </row>
    <row r="201" spans="1:28" s="9" customFormat="1" ht="8.25" customHeight="1" x14ac:dyDescent="0.15">
      <c r="A201" s="7" t="s">
        <v>0</v>
      </c>
      <c r="B201" s="7" t="s">
        <v>174</v>
      </c>
      <c r="C201" s="7" t="s">
        <v>0</v>
      </c>
      <c r="D201" s="42" t="s">
        <v>175</v>
      </c>
      <c r="E201" s="43"/>
      <c r="F201" s="8">
        <f>SUM(F202:F216)</f>
        <v>266798.39</v>
      </c>
      <c r="G201" s="8">
        <f>SUM(G202:G216)</f>
        <v>214580</v>
      </c>
      <c r="H201" s="8">
        <f t="shared" ref="H201:V201" si="78">SUM(H202:H216)</f>
        <v>174530</v>
      </c>
      <c r="I201" s="8">
        <f t="shared" si="78"/>
        <v>124530</v>
      </c>
      <c r="J201" s="8">
        <f t="shared" si="78"/>
        <v>22830</v>
      </c>
      <c r="K201" s="8">
        <f t="shared" si="78"/>
        <v>101700</v>
      </c>
      <c r="L201" s="8">
        <f t="shared" si="78"/>
        <v>0</v>
      </c>
      <c r="M201" s="8">
        <f t="shared" si="78"/>
        <v>50000</v>
      </c>
      <c r="N201" s="8">
        <f t="shared" si="78"/>
        <v>0</v>
      </c>
      <c r="O201" s="8">
        <f t="shared" si="78"/>
        <v>0</v>
      </c>
      <c r="P201" s="8">
        <f t="shared" si="78"/>
        <v>0</v>
      </c>
      <c r="Q201" s="8">
        <f t="shared" si="78"/>
        <v>40050</v>
      </c>
      <c r="R201" s="8">
        <f t="shared" si="78"/>
        <v>40050</v>
      </c>
      <c r="S201" s="8">
        <f t="shared" si="78"/>
        <v>0</v>
      </c>
      <c r="T201" s="8">
        <f t="shared" ref="T201" si="79">SUM(T202:T216)</f>
        <v>0</v>
      </c>
      <c r="U201" s="8">
        <f t="shared" si="78"/>
        <v>0</v>
      </c>
      <c r="V201" s="8">
        <f t="shared" si="78"/>
        <v>0</v>
      </c>
      <c r="W201" s="31">
        <f t="shared" si="59"/>
        <v>80.4277716968232</v>
      </c>
      <c r="X201" s="23"/>
      <c r="Y201" s="23"/>
      <c r="Z201" s="23"/>
      <c r="AA201" s="23"/>
      <c r="AB201" s="23"/>
    </row>
    <row r="202" spans="1:28" ht="13.9" customHeight="1" x14ac:dyDescent="0.15">
      <c r="A202" s="2" t="s">
        <v>0</v>
      </c>
      <c r="B202" s="2" t="s">
        <v>0</v>
      </c>
      <c r="C202" s="2" t="s">
        <v>111</v>
      </c>
      <c r="D202" s="40" t="s">
        <v>112</v>
      </c>
      <c r="E202" s="41"/>
      <c r="F202" s="6">
        <v>72000</v>
      </c>
      <c r="G202" s="6">
        <v>50000</v>
      </c>
      <c r="H202" s="1">
        <v>50000</v>
      </c>
      <c r="I202" s="1">
        <v>0</v>
      </c>
      <c r="J202" s="1">
        <v>0</v>
      </c>
      <c r="K202" s="1">
        <v>0</v>
      </c>
      <c r="L202" s="1">
        <v>0</v>
      </c>
      <c r="M202" s="1">
        <v>50000</v>
      </c>
      <c r="N202" s="6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3">
        <v>0</v>
      </c>
      <c r="U202" s="1">
        <v>0</v>
      </c>
      <c r="V202" s="1">
        <v>0</v>
      </c>
      <c r="W202" s="35">
        <f t="shared" si="59"/>
        <v>69.444444444444443</v>
      </c>
    </row>
    <row r="203" spans="1:28" ht="13.9" customHeight="1" x14ac:dyDescent="0.15">
      <c r="A203" s="2" t="s">
        <v>0</v>
      </c>
      <c r="B203" s="2" t="s">
        <v>0</v>
      </c>
      <c r="C203" s="2" t="s">
        <v>67</v>
      </c>
      <c r="D203" s="40" t="s">
        <v>68</v>
      </c>
      <c r="E203" s="41"/>
      <c r="F203" s="6">
        <v>2000</v>
      </c>
      <c r="G203" s="6">
        <v>2700</v>
      </c>
      <c r="H203" s="1">
        <v>2700</v>
      </c>
      <c r="I203" s="1">
        <v>2700</v>
      </c>
      <c r="J203" s="1">
        <v>2700</v>
      </c>
      <c r="K203" s="1">
        <v>0</v>
      </c>
      <c r="L203" s="1">
        <v>0</v>
      </c>
      <c r="M203" s="1">
        <v>0</v>
      </c>
      <c r="N203" s="6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3">
        <v>0</v>
      </c>
      <c r="U203" s="1">
        <v>0</v>
      </c>
      <c r="V203" s="1">
        <v>0</v>
      </c>
      <c r="W203" s="35">
        <f t="shared" ref="W203:W266" si="80">G203/F203*100</f>
        <v>135</v>
      </c>
    </row>
    <row r="204" spans="1:28" ht="8.25" customHeight="1" x14ac:dyDescent="0.15">
      <c r="A204" s="2" t="s">
        <v>0</v>
      </c>
      <c r="B204" s="2" t="s">
        <v>0</v>
      </c>
      <c r="C204" s="2" t="s">
        <v>69</v>
      </c>
      <c r="D204" s="40" t="s">
        <v>70</v>
      </c>
      <c r="E204" s="41"/>
      <c r="F204" s="6">
        <v>110</v>
      </c>
      <c r="G204" s="6">
        <v>130</v>
      </c>
      <c r="H204" s="1">
        <v>130</v>
      </c>
      <c r="I204" s="1">
        <v>130</v>
      </c>
      <c r="J204" s="1">
        <v>130</v>
      </c>
      <c r="K204" s="1">
        <v>0</v>
      </c>
      <c r="L204" s="1">
        <v>0</v>
      </c>
      <c r="M204" s="1">
        <v>0</v>
      </c>
      <c r="N204" s="6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3">
        <v>0</v>
      </c>
      <c r="U204" s="1">
        <v>0</v>
      </c>
      <c r="V204" s="1">
        <v>0</v>
      </c>
      <c r="W204" s="35">
        <f t="shared" si="80"/>
        <v>118.18181818181819</v>
      </c>
    </row>
    <row r="205" spans="1:28" ht="8.25" customHeight="1" x14ac:dyDescent="0.15">
      <c r="A205" s="2" t="s">
        <v>0</v>
      </c>
      <c r="B205" s="2" t="s">
        <v>0</v>
      </c>
      <c r="C205" s="2" t="s">
        <v>98</v>
      </c>
      <c r="D205" s="40" t="s">
        <v>99</v>
      </c>
      <c r="E205" s="41"/>
      <c r="F205" s="6">
        <v>20000</v>
      </c>
      <c r="G205" s="6">
        <v>20000</v>
      </c>
      <c r="H205" s="1">
        <v>20000</v>
      </c>
      <c r="I205" s="1">
        <v>20000</v>
      </c>
      <c r="J205" s="1">
        <v>20000</v>
      </c>
      <c r="K205" s="1">
        <v>0</v>
      </c>
      <c r="L205" s="1">
        <v>0</v>
      </c>
      <c r="M205" s="1">
        <v>0</v>
      </c>
      <c r="N205" s="6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3">
        <v>0</v>
      </c>
      <c r="U205" s="1">
        <v>0</v>
      </c>
      <c r="V205" s="1">
        <v>0</v>
      </c>
      <c r="W205" s="35">
        <f t="shared" si="80"/>
        <v>100</v>
      </c>
    </row>
    <row r="206" spans="1:28" ht="13.9" customHeight="1" x14ac:dyDescent="0.15">
      <c r="A206" s="2" t="s">
        <v>0</v>
      </c>
      <c r="B206" s="2" t="s">
        <v>0</v>
      </c>
      <c r="C206" s="2" t="s">
        <v>23</v>
      </c>
      <c r="D206" s="40" t="s">
        <v>24</v>
      </c>
      <c r="E206" s="41"/>
      <c r="F206" s="6">
        <v>79088.39</v>
      </c>
      <c r="G206" s="6">
        <v>30000</v>
      </c>
      <c r="H206" s="1">
        <v>30000</v>
      </c>
      <c r="I206" s="1">
        <v>30000</v>
      </c>
      <c r="J206" s="1">
        <v>0</v>
      </c>
      <c r="K206" s="1">
        <v>30000</v>
      </c>
      <c r="L206" s="1">
        <v>0</v>
      </c>
      <c r="M206" s="1">
        <v>0</v>
      </c>
      <c r="N206" s="6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3">
        <v>0</v>
      </c>
      <c r="U206" s="1">
        <v>0</v>
      </c>
      <c r="V206" s="1">
        <v>0</v>
      </c>
      <c r="W206" s="35">
        <f t="shared" si="80"/>
        <v>37.932242646487055</v>
      </c>
    </row>
    <row r="207" spans="1:28" ht="19.5" customHeight="1" x14ac:dyDescent="0.15">
      <c r="A207" s="2" t="s">
        <v>0</v>
      </c>
      <c r="B207" s="2" t="s">
        <v>0</v>
      </c>
      <c r="C207" s="2" t="s">
        <v>176</v>
      </c>
      <c r="D207" s="40" t="s">
        <v>177</v>
      </c>
      <c r="E207" s="41"/>
      <c r="F207" s="6">
        <v>1000</v>
      </c>
      <c r="G207" s="6">
        <v>1100</v>
      </c>
      <c r="H207" s="1">
        <v>1100</v>
      </c>
      <c r="I207" s="1">
        <v>1100</v>
      </c>
      <c r="J207" s="1">
        <v>0</v>
      </c>
      <c r="K207" s="1">
        <v>1100</v>
      </c>
      <c r="L207" s="1">
        <v>0</v>
      </c>
      <c r="M207" s="1">
        <v>0</v>
      </c>
      <c r="N207" s="6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3">
        <v>0</v>
      </c>
      <c r="U207" s="1">
        <v>0</v>
      </c>
      <c r="V207" s="1">
        <v>0</v>
      </c>
      <c r="W207" s="35">
        <f t="shared" si="80"/>
        <v>110.00000000000001</v>
      </c>
    </row>
    <row r="208" spans="1:28" ht="8.25" customHeight="1" x14ac:dyDescent="0.15">
      <c r="A208" s="2" t="s">
        <v>0</v>
      </c>
      <c r="B208" s="2" t="s">
        <v>0</v>
      </c>
      <c r="C208" s="2" t="s">
        <v>25</v>
      </c>
      <c r="D208" s="40" t="s">
        <v>26</v>
      </c>
      <c r="E208" s="41"/>
      <c r="F208" s="6">
        <v>25500</v>
      </c>
      <c r="G208" s="6">
        <v>26500</v>
      </c>
      <c r="H208" s="1">
        <v>26500</v>
      </c>
      <c r="I208" s="1">
        <v>26500</v>
      </c>
      <c r="J208" s="1">
        <v>0</v>
      </c>
      <c r="K208" s="1">
        <v>26500</v>
      </c>
      <c r="L208" s="1">
        <v>0</v>
      </c>
      <c r="M208" s="1">
        <v>0</v>
      </c>
      <c r="N208" s="6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3">
        <v>0</v>
      </c>
      <c r="U208" s="1">
        <v>0</v>
      </c>
      <c r="V208" s="1">
        <v>0</v>
      </c>
      <c r="W208" s="35">
        <f t="shared" si="80"/>
        <v>103.92156862745099</v>
      </c>
    </row>
    <row r="209" spans="1:28" ht="8.25" customHeight="1" x14ac:dyDescent="0.15">
      <c r="A209" s="2" t="s">
        <v>0</v>
      </c>
      <c r="B209" s="2" t="s">
        <v>0</v>
      </c>
      <c r="C209" s="2" t="s">
        <v>27</v>
      </c>
      <c r="D209" s="40" t="s">
        <v>28</v>
      </c>
      <c r="E209" s="41"/>
      <c r="F209" s="6">
        <v>15000</v>
      </c>
      <c r="G209" s="6">
        <v>15000</v>
      </c>
      <c r="H209" s="1">
        <v>15000</v>
      </c>
      <c r="I209" s="1">
        <v>15000</v>
      </c>
      <c r="J209" s="1">
        <v>0</v>
      </c>
      <c r="K209" s="1">
        <v>15000</v>
      </c>
      <c r="L209" s="1">
        <v>0</v>
      </c>
      <c r="M209" s="1">
        <v>0</v>
      </c>
      <c r="N209" s="6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3">
        <v>0</v>
      </c>
      <c r="U209" s="1">
        <v>0</v>
      </c>
      <c r="V209" s="1">
        <v>0</v>
      </c>
      <c r="W209" s="35">
        <f t="shared" si="80"/>
        <v>100</v>
      </c>
    </row>
    <row r="210" spans="1:28" ht="8.25" customHeight="1" x14ac:dyDescent="0.15">
      <c r="A210" s="2" t="s">
        <v>0</v>
      </c>
      <c r="B210" s="2" t="s">
        <v>0</v>
      </c>
      <c r="C210" s="2" t="s">
        <v>129</v>
      </c>
      <c r="D210" s="40" t="s">
        <v>130</v>
      </c>
      <c r="E210" s="41"/>
      <c r="F210" s="6">
        <v>1200</v>
      </c>
      <c r="G210" s="6">
        <v>1200</v>
      </c>
      <c r="H210" s="1">
        <v>1200</v>
      </c>
      <c r="I210" s="1">
        <v>1200</v>
      </c>
      <c r="J210" s="1">
        <v>0</v>
      </c>
      <c r="K210" s="1">
        <v>1200</v>
      </c>
      <c r="L210" s="1">
        <v>0</v>
      </c>
      <c r="M210" s="1">
        <v>0</v>
      </c>
      <c r="N210" s="6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3">
        <v>0</v>
      </c>
      <c r="U210" s="1">
        <v>0</v>
      </c>
      <c r="V210" s="1">
        <v>0</v>
      </c>
      <c r="W210" s="35">
        <f t="shared" si="80"/>
        <v>100</v>
      </c>
    </row>
    <row r="211" spans="1:28" ht="8.25" customHeight="1" x14ac:dyDescent="0.15">
      <c r="A211" s="2" t="s">
        <v>0</v>
      </c>
      <c r="B211" s="2" t="s">
        <v>0</v>
      </c>
      <c r="C211" s="2" t="s">
        <v>29</v>
      </c>
      <c r="D211" s="40" t="s">
        <v>30</v>
      </c>
      <c r="E211" s="41"/>
      <c r="F211" s="6">
        <v>18000</v>
      </c>
      <c r="G211" s="6">
        <v>13000</v>
      </c>
      <c r="H211" s="1">
        <v>13000</v>
      </c>
      <c r="I211" s="1">
        <v>13000</v>
      </c>
      <c r="J211" s="1">
        <v>0</v>
      </c>
      <c r="K211" s="1">
        <v>13000</v>
      </c>
      <c r="L211" s="1">
        <v>0</v>
      </c>
      <c r="M211" s="1">
        <v>0</v>
      </c>
      <c r="N211" s="6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3">
        <v>0</v>
      </c>
      <c r="U211" s="1">
        <v>0</v>
      </c>
      <c r="V211" s="1">
        <v>0</v>
      </c>
      <c r="W211" s="35">
        <f t="shared" si="80"/>
        <v>72.222222222222214</v>
      </c>
    </row>
    <row r="212" spans="1:28" ht="13.9" customHeight="1" x14ac:dyDescent="0.15">
      <c r="A212" s="2" t="s">
        <v>0</v>
      </c>
      <c r="B212" s="2" t="s">
        <v>0</v>
      </c>
      <c r="C212" s="2" t="s">
        <v>117</v>
      </c>
      <c r="D212" s="40" t="s">
        <v>118</v>
      </c>
      <c r="E212" s="41"/>
      <c r="F212" s="6">
        <v>2300</v>
      </c>
      <c r="G212" s="6">
        <v>2300</v>
      </c>
      <c r="H212" s="1">
        <v>2300</v>
      </c>
      <c r="I212" s="1">
        <v>2300</v>
      </c>
      <c r="J212" s="1">
        <v>0</v>
      </c>
      <c r="K212" s="1">
        <v>2300</v>
      </c>
      <c r="L212" s="1">
        <v>0</v>
      </c>
      <c r="M212" s="1">
        <v>0</v>
      </c>
      <c r="N212" s="6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3">
        <v>0</v>
      </c>
      <c r="U212" s="1">
        <v>0</v>
      </c>
      <c r="V212" s="1">
        <v>0</v>
      </c>
      <c r="W212" s="35">
        <f t="shared" si="80"/>
        <v>100</v>
      </c>
    </row>
    <row r="213" spans="1:28" ht="8.25" customHeight="1" x14ac:dyDescent="0.15">
      <c r="A213" s="2" t="s">
        <v>0</v>
      </c>
      <c r="B213" s="2" t="s">
        <v>0</v>
      </c>
      <c r="C213" s="2" t="s">
        <v>131</v>
      </c>
      <c r="D213" s="40" t="s">
        <v>132</v>
      </c>
      <c r="E213" s="41"/>
      <c r="F213" s="6">
        <v>600</v>
      </c>
      <c r="G213" s="6">
        <v>600</v>
      </c>
      <c r="H213" s="1">
        <v>600</v>
      </c>
      <c r="I213" s="1">
        <v>600</v>
      </c>
      <c r="J213" s="1">
        <v>0</v>
      </c>
      <c r="K213" s="1">
        <v>600</v>
      </c>
      <c r="L213" s="1">
        <v>0</v>
      </c>
      <c r="M213" s="1">
        <v>0</v>
      </c>
      <c r="N213" s="6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3">
        <v>0</v>
      </c>
      <c r="U213" s="1">
        <v>0</v>
      </c>
      <c r="V213" s="1">
        <v>0</v>
      </c>
      <c r="W213" s="35">
        <f t="shared" si="80"/>
        <v>100</v>
      </c>
    </row>
    <row r="214" spans="1:28" ht="8.25" customHeight="1" x14ac:dyDescent="0.15">
      <c r="A214" s="2" t="s">
        <v>0</v>
      </c>
      <c r="B214" s="2" t="s">
        <v>0</v>
      </c>
      <c r="C214" s="2" t="s">
        <v>41</v>
      </c>
      <c r="D214" s="40" t="s">
        <v>42</v>
      </c>
      <c r="E214" s="41"/>
      <c r="F214" s="6">
        <v>10000</v>
      </c>
      <c r="G214" s="6">
        <v>12000</v>
      </c>
      <c r="H214" s="1">
        <v>12000</v>
      </c>
      <c r="I214" s="1">
        <v>12000</v>
      </c>
      <c r="J214" s="1">
        <v>0</v>
      </c>
      <c r="K214" s="1">
        <v>12000</v>
      </c>
      <c r="L214" s="1">
        <v>0</v>
      </c>
      <c r="M214" s="1">
        <v>0</v>
      </c>
      <c r="N214" s="6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3">
        <v>0</v>
      </c>
      <c r="U214" s="1">
        <v>0</v>
      </c>
      <c r="V214" s="1">
        <v>0</v>
      </c>
      <c r="W214" s="35">
        <f t="shared" si="80"/>
        <v>120</v>
      </c>
    </row>
    <row r="215" spans="1:28" ht="15" customHeight="1" x14ac:dyDescent="0.15">
      <c r="A215" s="2" t="s">
        <v>0</v>
      </c>
      <c r="B215" s="2" t="s">
        <v>0</v>
      </c>
      <c r="C215" s="2" t="s">
        <v>43</v>
      </c>
      <c r="D215" s="40" t="s">
        <v>44</v>
      </c>
      <c r="E215" s="41"/>
      <c r="F215" s="6">
        <v>20000</v>
      </c>
      <c r="G215" s="6">
        <v>30000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6">
        <v>0</v>
      </c>
      <c r="O215" s="1">
        <v>0</v>
      </c>
      <c r="P215" s="1">
        <v>0</v>
      </c>
      <c r="Q215" s="1">
        <v>30000</v>
      </c>
      <c r="R215" s="1">
        <v>30000</v>
      </c>
      <c r="S215" s="1">
        <v>0</v>
      </c>
      <c r="T215" s="3">
        <v>0</v>
      </c>
      <c r="U215" s="1">
        <v>0</v>
      </c>
      <c r="V215" s="1">
        <v>0</v>
      </c>
      <c r="W215" s="35">
        <f t="shared" si="80"/>
        <v>150</v>
      </c>
    </row>
    <row r="216" spans="1:28" ht="19.5" customHeight="1" x14ac:dyDescent="0.15">
      <c r="A216" s="2" t="s">
        <v>0</v>
      </c>
      <c r="B216" s="2" t="s">
        <v>0</v>
      </c>
      <c r="C216" s="2" t="s">
        <v>89</v>
      </c>
      <c r="D216" s="40" t="s">
        <v>90</v>
      </c>
      <c r="E216" s="41"/>
      <c r="F216" s="6">
        <v>0</v>
      </c>
      <c r="G216" s="6">
        <v>10050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6">
        <v>0</v>
      </c>
      <c r="O216" s="1">
        <v>0</v>
      </c>
      <c r="P216" s="1">
        <v>0</v>
      </c>
      <c r="Q216" s="1">
        <v>10050</v>
      </c>
      <c r="R216" s="1">
        <v>10050</v>
      </c>
      <c r="S216" s="1">
        <v>0</v>
      </c>
      <c r="T216" s="3">
        <v>0</v>
      </c>
      <c r="U216" s="1">
        <v>0</v>
      </c>
      <c r="V216" s="1">
        <v>0</v>
      </c>
      <c r="W216" s="35" t="s">
        <v>364</v>
      </c>
    </row>
    <row r="217" spans="1:28" s="9" customFormat="1" ht="8.25" customHeight="1" x14ac:dyDescent="0.15">
      <c r="A217" s="7" t="s">
        <v>0</v>
      </c>
      <c r="B217" s="7" t="s">
        <v>178</v>
      </c>
      <c r="C217" s="7" t="s">
        <v>0</v>
      </c>
      <c r="D217" s="42" t="s">
        <v>179</v>
      </c>
      <c r="E217" s="43"/>
      <c r="F217" s="8">
        <f>SUM(F218:F232)</f>
        <v>141903</v>
      </c>
      <c r="G217" s="8">
        <f>SUM(G218:G232)</f>
        <v>166069</v>
      </c>
      <c r="H217" s="8">
        <f t="shared" ref="H217:V217" si="81">SUM(H218:H232)</f>
        <v>166069</v>
      </c>
      <c r="I217" s="8">
        <f t="shared" si="81"/>
        <v>163769</v>
      </c>
      <c r="J217" s="8">
        <f t="shared" si="81"/>
        <v>132097</v>
      </c>
      <c r="K217" s="8">
        <f t="shared" si="81"/>
        <v>31672</v>
      </c>
      <c r="L217" s="8">
        <f t="shared" si="81"/>
        <v>0</v>
      </c>
      <c r="M217" s="8">
        <f t="shared" si="81"/>
        <v>2300</v>
      </c>
      <c r="N217" s="8">
        <f t="shared" si="81"/>
        <v>0</v>
      </c>
      <c r="O217" s="8">
        <f t="shared" si="81"/>
        <v>0</v>
      </c>
      <c r="P217" s="8">
        <f t="shared" si="81"/>
        <v>0</v>
      </c>
      <c r="Q217" s="8">
        <f t="shared" si="81"/>
        <v>0</v>
      </c>
      <c r="R217" s="8">
        <f t="shared" si="81"/>
        <v>0</v>
      </c>
      <c r="S217" s="8">
        <f t="shared" si="81"/>
        <v>0</v>
      </c>
      <c r="T217" s="8">
        <f t="shared" ref="T217" si="82">SUM(T218:T232)</f>
        <v>0</v>
      </c>
      <c r="U217" s="8">
        <f t="shared" si="81"/>
        <v>0</v>
      </c>
      <c r="V217" s="8">
        <f t="shared" si="81"/>
        <v>0</v>
      </c>
      <c r="W217" s="31">
        <f t="shared" si="80"/>
        <v>117.02994298922505</v>
      </c>
      <c r="X217" s="23"/>
      <c r="Y217" s="23"/>
      <c r="Z217" s="23"/>
      <c r="AA217" s="23"/>
      <c r="AB217" s="23"/>
    </row>
    <row r="218" spans="1:28" ht="15" customHeight="1" x14ac:dyDescent="0.15">
      <c r="A218" s="2" t="s">
        <v>0</v>
      </c>
      <c r="B218" s="2" t="s">
        <v>0</v>
      </c>
      <c r="C218" s="2" t="s">
        <v>123</v>
      </c>
      <c r="D218" s="40" t="s">
        <v>124</v>
      </c>
      <c r="E218" s="41"/>
      <c r="F218" s="6">
        <v>2300</v>
      </c>
      <c r="G218" s="6">
        <v>2300</v>
      </c>
      <c r="H218" s="1">
        <v>2300</v>
      </c>
      <c r="I218" s="1">
        <v>0</v>
      </c>
      <c r="J218" s="1">
        <v>0</v>
      </c>
      <c r="K218" s="1">
        <v>0</v>
      </c>
      <c r="L218" s="1">
        <v>0</v>
      </c>
      <c r="M218" s="1">
        <v>2300</v>
      </c>
      <c r="N218" s="6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3">
        <v>0</v>
      </c>
      <c r="U218" s="1">
        <v>0</v>
      </c>
      <c r="V218" s="1">
        <v>0</v>
      </c>
      <c r="W218" s="35">
        <f t="shared" si="80"/>
        <v>100</v>
      </c>
    </row>
    <row r="219" spans="1:28" ht="13.9" customHeight="1" x14ac:dyDescent="0.15">
      <c r="A219" s="2" t="s">
        <v>0</v>
      </c>
      <c r="B219" s="2" t="s">
        <v>0</v>
      </c>
      <c r="C219" s="2" t="s">
        <v>107</v>
      </c>
      <c r="D219" s="40" t="s">
        <v>108</v>
      </c>
      <c r="E219" s="41"/>
      <c r="F219" s="6">
        <v>89701</v>
      </c>
      <c r="G219" s="6">
        <v>102394</v>
      </c>
      <c r="H219" s="1">
        <v>102394</v>
      </c>
      <c r="I219" s="1">
        <v>102394</v>
      </c>
      <c r="J219" s="1">
        <v>102394</v>
      </c>
      <c r="K219" s="1">
        <v>0</v>
      </c>
      <c r="L219" s="1">
        <v>0</v>
      </c>
      <c r="M219" s="1">
        <v>0</v>
      </c>
      <c r="N219" s="6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3">
        <v>0</v>
      </c>
      <c r="U219" s="1">
        <v>0</v>
      </c>
      <c r="V219" s="1">
        <v>0</v>
      </c>
      <c r="W219" s="35">
        <f t="shared" si="80"/>
        <v>114.15034392035763</v>
      </c>
    </row>
    <row r="220" spans="1:28" ht="13.9" customHeight="1" x14ac:dyDescent="0.15">
      <c r="A220" s="2" t="s">
        <v>0</v>
      </c>
      <c r="B220" s="2" t="s">
        <v>0</v>
      </c>
      <c r="C220" s="2" t="s">
        <v>125</v>
      </c>
      <c r="D220" s="40" t="s">
        <v>126</v>
      </c>
      <c r="E220" s="41"/>
      <c r="F220" s="6">
        <v>2946</v>
      </c>
      <c r="G220" s="6">
        <v>8100</v>
      </c>
      <c r="H220" s="1">
        <v>8100</v>
      </c>
      <c r="I220" s="1">
        <v>8100</v>
      </c>
      <c r="J220" s="1">
        <v>8100</v>
      </c>
      <c r="K220" s="1">
        <v>0</v>
      </c>
      <c r="L220" s="1">
        <v>0</v>
      </c>
      <c r="M220" s="1">
        <v>0</v>
      </c>
      <c r="N220" s="6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3">
        <v>0</v>
      </c>
      <c r="U220" s="1">
        <v>0</v>
      </c>
      <c r="V220" s="1">
        <v>0</v>
      </c>
      <c r="W220" s="35">
        <f t="shared" si="80"/>
        <v>274.94908350305496</v>
      </c>
    </row>
    <row r="221" spans="1:28" ht="13.9" customHeight="1" x14ac:dyDescent="0.15">
      <c r="A221" s="2" t="s">
        <v>0</v>
      </c>
      <c r="B221" s="2" t="s">
        <v>0</v>
      </c>
      <c r="C221" s="2" t="s">
        <v>67</v>
      </c>
      <c r="D221" s="40" t="s">
        <v>68</v>
      </c>
      <c r="E221" s="41"/>
      <c r="F221" s="6">
        <v>13797</v>
      </c>
      <c r="G221" s="6">
        <v>18895</v>
      </c>
      <c r="H221" s="1">
        <v>18895</v>
      </c>
      <c r="I221" s="1">
        <v>18895</v>
      </c>
      <c r="J221" s="1">
        <v>18895</v>
      </c>
      <c r="K221" s="1">
        <v>0</v>
      </c>
      <c r="L221" s="1">
        <v>0</v>
      </c>
      <c r="M221" s="1">
        <v>0</v>
      </c>
      <c r="N221" s="6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3">
        <v>0</v>
      </c>
      <c r="U221" s="1">
        <v>0</v>
      </c>
      <c r="V221" s="1">
        <v>0</v>
      </c>
      <c r="W221" s="35">
        <f t="shared" si="80"/>
        <v>136.95006160759587</v>
      </c>
    </row>
    <row r="222" spans="1:28" ht="8.25" customHeight="1" x14ac:dyDescent="0.15">
      <c r="A222" s="2" t="s">
        <v>0</v>
      </c>
      <c r="B222" s="2" t="s">
        <v>0</v>
      </c>
      <c r="C222" s="2" t="s">
        <v>69</v>
      </c>
      <c r="D222" s="40" t="s">
        <v>70</v>
      </c>
      <c r="E222" s="41"/>
      <c r="F222" s="6">
        <v>2465</v>
      </c>
      <c r="G222" s="6">
        <v>2708</v>
      </c>
      <c r="H222" s="1">
        <v>2708</v>
      </c>
      <c r="I222" s="1">
        <v>2708</v>
      </c>
      <c r="J222" s="1">
        <v>2708</v>
      </c>
      <c r="K222" s="1">
        <v>0</v>
      </c>
      <c r="L222" s="1">
        <v>0</v>
      </c>
      <c r="M222" s="1">
        <v>0</v>
      </c>
      <c r="N222" s="6">
        <v>0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3">
        <v>0</v>
      </c>
      <c r="U222" s="1">
        <v>0</v>
      </c>
      <c r="V222" s="1">
        <v>0</v>
      </c>
      <c r="W222" s="35">
        <f t="shared" si="80"/>
        <v>109.85801217038539</v>
      </c>
    </row>
    <row r="223" spans="1:28" ht="23.25" customHeight="1" x14ac:dyDescent="0.15">
      <c r="A223" s="2" t="s">
        <v>0</v>
      </c>
      <c r="B223" s="2" t="s">
        <v>0</v>
      </c>
      <c r="C223" s="2" t="s">
        <v>127</v>
      </c>
      <c r="D223" s="40" t="s">
        <v>128</v>
      </c>
      <c r="E223" s="41"/>
      <c r="F223" s="6">
        <v>1072</v>
      </c>
      <c r="G223" s="6">
        <v>1000</v>
      </c>
      <c r="H223" s="1">
        <v>1000</v>
      </c>
      <c r="I223" s="1">
        <v>1000</v>
      </c>
      <c r="J223" s="1">
        <v>0</v>
      </c>
      <c r="K223" s="1">
        <v>1000</v>
      </c>
      <c r="L223" s="1">
        <v>0</v>
      </c>
      <c r="M223" s="1">
        <v>0</v>
      </c>
      <c r="N223" s="6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3">
        <v>0</v>
      </c>
      <c r="U223" s="1">
        <v>0</v>
      </c>
      <c r="V223" s="1">
        <v>0</v>
      </c>
      <c r="W223" s="35">
        <f t="shared" si="80"/>
        <v>93.28358208955224</v>
      </c>
    </row>
    <row r="224" spans="1:28" ht="13.9" customHeight="1" x14ac:dyDescent="0.15">
      <c r="A224" s="2" t="s">
        <v>0</v>
      </c>
      <c r="B224" s="2" t="s">
        <v>0</v>
      </c>
      <c r="C224" s="2" t="s">
        <v>23</v>
      </c>
      <c r="D224" s="40" t="s">
        <v>24</v>
      </c>
      <c r="E224" s="41"/>
      <c r="F224" s="6">
        <v>12000</v>
      </c>
      <c r="G224" s="6">
        <v>12500</v>
      </c>
      <c r="H224" s="1">
        <v>12500</v>
      </c>
      <c r="I224" s="1">
        <v>12500</v>
      </c>
      <c r="J224" s="1">
        <v>0</v>
      </c>
      <c r="K224" s="1">
        <v>12500</v>
      </c>
      <c r="L224" s="1">
        <v>0</v>
      </c>
      <c r="M224" s="1">
        <v>0</v>
      </c>
      <c r="N224" s="6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3">
        <v>0</v>
      </c>
      <c r="U224" s="1">
        <v>0</v>
      </c>
      <c r="V224" s="1">
        <v>0</v>
      </c>
      <c r="W224" s="35">
        <f t="shared" si="80"/>
        <v>104.16666666666667</v>
      </c>
    </row>
    <row r="225" spans="1:28" ht="8.25" customHeight="1" x14ac:dyDescent="0.15">
      <c r="A225" s="2" t="s">
        <v>0</v>
      </c>
      <c r="B225" s="2" t="s">
        <v>0</v>
      </c>
      <c r="C225" s="2" t="s">
        <v>27</v>
      </c>
      <c r="D225" s="40" t="s">
        <v>28</v>
      </c>
      <c r="E225" s="41"/>
      <c r="F225" s="6">
        <v>5000</v>
      </c>
      <c r="G225" s="6">
        <v>5500</v>
      </c>
      <c r="H225" s="1">
        <v>5500</v>
      </c>
      <c r="I225" s="1">
        <v>5500</v>
      </c>
      <c r="J225" s="1">
        <v>0</v>
      </c>
      <c r="K225" s="1">
        <v>5500</v>
      </c>
      <c r="L225" s="1">
        <v>0</v>
      </c>
      <c r="M225" s="1">
        <v>0</v>
      </c>
      <c r="N225" s="6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3">
        <v>0</v>
      </c>
      <c r="U225" s="1">
        <v>0</v>
      </c>
      <c r="V225" s="1">
        <v>0</v>
      </c>
      <c r="W225" s="35">
        <f t="shared" si="80"/>
        <v>110.00000000000001</v>
      </c>
    </row>
    <row r="226" spans="1:28" ht="8.25" customHeight="1" x14ac:dyDescent="0.15">
      <c r="A226" s="2" t="s">
        <v>0</v>
      </c>
      <c r="B226" s="2" t="s">
        <v>0</v>
      </c>
      <c r="C226" s="2" t="s">
        <v>129</v>
      </c>
      <c r="D226" s="40" t="s">
        <v>130</v>
      </c>
      <c r="E226" s="41"/>
      <c r="F226" s="6">
        <v>300</v>
      </c>
      <c r="G226" s="6">
        <v>300</v>
      </c>
      <c r="H226" s="1">
        <v>300</v>
      </c>
      <c r="I226" s="1">
        <v>300</v>
      </c>
      <c r="J226" s="1">
        <v>0</v>
      </c>
      <c r="K226" s="1">
        <v>300</v>
      </c>
      <c r="L226" s="1">
        <v>0</v>
      </c>
      <c r="M226" s="1">
        <v>0</v>
      </c>
      <c r="N226" s="6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3">
        <v>0</v>
      </c>
      <c r="U226" s="1">
        <v>0</v>
      </c>
      <c r="V226" s="1">
        <v>0</v>
      </c>
      <c r="W226" s="35">
        <f t="shared" si="80"/>
        <v>100</v>
      </c>
    </row>
    <row r="227" spans="1:28" ht="8.25" customHeight="1" x14ac:dyDescent="0.15">
      <c r="A227" s="2" t="s">
        <v>0</v>
      </c>
      <c r="B227" s="2" t="s">
        <v>0</v>
      </c>
      <c r="C227" s="2" t="s">
        <v>29</v>
      </c>
      <c r="D227" s="40" t="s">
        <v>30</v>
      </c>
      <c r="E227" s="41"/>
      <c r="F227" s="6">
        <v>5000</v>
      </c>
      <c r="G227" s="6">
        <v>5000</v>
      </c>
      <c r="H227" s="1">
        <v>5000</v>
      </c>
      <c r="I227" s="1">
        <v>5000</v>
      </c>
      <c r="J227" s="1">
        <v>0</v>
      </c>
      <c r="K227" s="1">
        <v>5000</v>
      </c>
      <c r="L227" s="1">
        <v>0</v>
      </c>
      <c r="M227" s="1">
        <v>0</v>
      </c>
      <c r="N227" s="6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3">
        <v>0</v>
      </c>
      <c r="U227" s="1">
        <v>0</v>
      </c>
      <c r="V227" s="1">
        <v>0</v>
      </c>
      <c r="W227" s="35">
        <f t="shared" si="80"/>
        <v>100</v>
      </c>
    </row>
    <row r="228" spans="1:28" ht="14.25" customHeight="1" x14ac:dyDescent="0.15">
      <c r="A228" s="2" t="s">
        <v>0</v>
      </c>
      <c r="B228" s="2" t="s">
        <v>0</v>
      </c>
      <c r="C228" s="2" t="s">
        <v>117</v>
      </c>
      <c r="D228" s="40" t="s">
        <v>118</v>
      </c>
      <c r="E228" s="41"/>
      <c r="F228" s="6">
        <v>1750</v>
      </c>
      <c r="G228" s="6">
        <v>1800</v>
      </c>
      <c r="H228" s="1">
        <v>1800</v>
      </c>
      <c r="I228" s="1">
        <v>1800</v>
      </c>
      <c r="J228" s="1">
        <v>0</v>
      </c>
      <c r="K228" s="1">
        <v>1800</v>
      </c>
      <c r="L228" s="1">
        <v>0</v>
      </c>
      <c r="M228" s="1">
        <v>0</v>
      </c>
      <c r="N228" s="6">
        <v>0</v>
      </c>
      <c r="O228" s="1">
        <v>0</v>
      </c>
      <c r="P228" s="1">
        <v>0</v>
      </c>
      <c r="Q228" s="1">
        <v>0</v>
      </c>
      <c r="R228" s="1">
        <v>0</v>
      </c>
      <c r="S228" s="1">
        <v>0</v>
      </c>
      <c r="T228" s="3">
        <v>0</v>
      </c>
      <c r="U228" s="1">
        <v>0</v>
      </c>
      <c r="V228" s="1">
        <v>0</v>
      </c>
      <c r="W228" s="35">
        <f t="shared" si="80"/>
        <v>102.85714285714285</v>
      </c>
    </row>
    <row r="229" spans="1:28" ht="8.25" customHeight="1" x14ac:dyDescent="0.15">
      <c r="A229" s="2" t="s">
        <v>0</v>
      </c>
      <c r="B229" s="2" t="s">
        <v>0</v>
      </c>
      <c r="C229" s="2" t="s">
        <v>131</v>
      </c>
      <c r="D229" s="40" t="s">
        <v>132</v>
      </c>
      <c r="E229" s="41"/>
      <c r="F229" s="6">
        <v>600</v>
      </c>
      <c r="G229" s="6">
        <v>600</v>
      </c>
      <c r="H229" s="1">
        <v>600</v>
      </c>
      <c r="I229" s="1">
        <v>600</v>
      </c>
      <c r="J229" s="1">
        <v>0</v>
      </c>
      <c r="K229" s="1">
        <v>600</v>
      </c>
      <c r="L229" s="1">
        <v>0</v>
      </c>
      <c r="M229" s="1">
        <v>0</v>
      </c>
      <c r="N229" s="6">
        <v>0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3">
        <v>0</v>
      </c>
      <c r="U229" s="1">
        <v>0</v>
      </c>
      <c r="V229" s="1">
        <v>0</v>
      </c>
      <c r="W229" s="35">
        <f t="shared" si="80"/>
        <v>100</v>
      </c>
    </row>
    <row r="230" spans="1:28" ht="8.25" customHeight="1" x14ac:dyDescent="0.15">
      <c r="A230" s="2" t="s">
        <v>0</v>
      </c>
      <c r="B230" s="2" t="s">
        <v>0</v>
      </c>
      <c r="C230" s="2" t="s">
        <v>41</v>
      </c>
      <c r="D230" s="40" t="s">
        <v>42</v>
      </c>
      <c r="E230" s="41"/>
      <c r="F230" s="6">
        <v>1800</v>
      </c>
      <c r="G230" s="6">
        <v>1800</v>
      </c>
      <c r="H230" s="1">
        <v>1800</v>
      </c>
      <c r="I230" s="1">
        <v>1800</v>
      </c>
      <c r="J230" s="1">
        <v>0</v>
      </c>
      <c r="K230" s="1">
        <v>1800</v>
      </c>
      <c r="L230" s="1">
        <v>0</v>
      </c>
      <c r="M230" s="1">
        <v>0</v>
      </c>
      <c r="N230" s="6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3">
        <v>0</v>
      </c>
      <c r="U230" s="1">
        <v>0</v>
      </c>
      <c r="V230" s="1">
        <v>0</v>
      </c>
      <c r="W230" s="35">
        <f t="shared" si="80"/>
        <v>100</v>
      </c>
    </row>
    <row r="231" spans="1:28" ht="14.25" customHeight="1" x14ac:dyDescent="0.15">
      <c r="A231" s="2" t="s">
        <v>0</v>
      </c>
      <c r="B231" s="2" t="s">
        <v>0</v>
      </c>
      <c r="C231" s="2" t="s">
        <v>135</v>
      </c>
      <c r="D231" s="40" t="s">
        <v>136</v>
      </c>
      <c r="E231" s="41"/>
      <c r="F231" s="6">
        <v>2372</v>
      </c>
      <c r="G231" s="6">
        <v>2372</v>
      </c>
      <c r="H231" s="1">
        <v>2372</v>
      </c>
      <c r="I231" s="1">
        <v>2372</v>
      </c>
      <c r="J231" s="1">
        <v>0</v>
      </c>
      <c r="K231" s="1">
        <v>2372</v>
      </c>
      <c r="L231" s="1">
        <v>0</v>
      </c>
      <c r="M231" s="1">
        <v>0</v>
      </c>
      <c r="N231" s="6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3">
        <v>0</v>
      </c>
      <c r="U231" s="1">
        <v>0</v>
      </c>
      <c r="V231" s="1">
        <v>0</v>
      </c>
      <c r="W231" s="35">
        <f t="shared" si="80"/>
        <v>100</v>
      </c>
    </row>
    <row r="232" spans="1:28" ht="19.5" customHeight="1" x14ac:dyDescent="0.15">
      <c r="A232" s="2" t="s">
        <v>0</v>
      </c>
      <c r="B232" s="2" t="s">
        <v>0</v>
      </c>
      <c r="C232" s="2" t="s">
        <v>119</v>
      </c>
      <c r="D232" s="40" t="s">
        <v>120</v>
      </c>
      <c r="E232" s="41"/>
      <c r="F232" s="6">
        <v>800</v>
      </c>
      <c r="G232" s="6">
        <v>800</v>
      </c>
      <c r="H232" s="1">
        <v>800</v>
      </c>
      <c r="I232" s="1">
        <v>800</v>
      </c>
      <c r="J232" s="1">
        <v>0</v>
      </c>
      <c r="K232" s="1">
        <v>800</v>
      </c>
      <c r="L232" s="1">
        <v>0</v>
      </c>
      <c r="M232" s="1">
        <v>0</v>
      </c>
      <c r="N232" s="6">
        <v>0</v>
      </c>
      <c r="O232" s="1">
        <v>0</v>
      </c>
      <c r="P232" s="1">
        <v>0</v>
      </c>
      <c r="Q232" s="1">
        <v>0</v>
      </c>
      <c r="R232" s="1">
        <v>0</v>
      </c>
      <c r="S232" s="1">
        <v>0</v>
      </c>
      <c r="T232" s="3">
        <v>0</v>
      </c>
      <c r="U232" s="1">
        <v>0</v>
      </c>
      <c r="V232" s="1">
        <v>0</v>
      </c>
      <c r="W232" s="35">
        <f t="shared" si="80"/>
        <v>100</v>
      </c>
    </row>
    <row r="233" spans="1:28" s="9" customFormat="1" ht="8.25" customHeight="1" x14ac:dyDescent="0.15">
      <c r="A233" s="7" t="s">
        <v>0</v>
      </c>
      <c r="B233" s="7" t="s">
        <v>180</v>
      </c>
      <c r="C233" s="7" t="s">
        <v>0</v>
      </c>
      <c r="D233" s="42" t="s">
        <v>181</v>
      </c>
      <c r="E233" s="43"/>
      <c r="F233" s="8">
        <f>SUM(F234:F237)</f>
        <v>3900</v>
      </c>
      <c r="G233" s="8">
        <f>SUM(G234:G237)</f>
        <v>9900</v>
      </c>
      <c r="H233" s="8">
        <f t="shared" ref="H233:V233" si="83">SUM(H234:H237)</f>
        <v>9900</v>
      </c>
      <c r="I233" s="8">
        <f t="shared" si="83"/>
        <v>9800</v>
      </c>
      <c r="J233" s="8">
        <f t="shared" si="83"/>
        <v>0</v>
      </c>
      <c r="K233" s="8">
        <f t="shared" si="83"/>
        <v>9800</v>
      </c>
      <c r="L233" s="8">
        <f t="shared" si="83"/>
        <v>0</v>
      </c>
      <c r="M233" s="8">
        <f t="shared" si="83"/>
        <v>100</v>
      </c>
      <c r="N233" s="8">
        <f t="shared" si="83"/>
        <v>0</v>
      </c>
      <c r="O233" s="8">
        <f t="shared" si="83"/>
        <v>0</v>
      </c>
      <c r="P233" s="8">
        <f t="shared" si="83"/>
        <v>0</v>
      </c>
      <c r="Q233" s="8">
        <f t="shared" si="83"/>
        <v>0</v>
      </c>
      <c r="R233" s="8">
        <f t="shared" si="83"/>
        <v>0</v>
      </c>
      <c r="S233" s="8">
        <f t="shared" si="83"/>
        <v>0</v>
      </c>
      <c r="T233" s="8">
        <f t="shared" ref="T233" si="84">SUM(T234:T237)</f>
        <v>0</v>
      </c>
      <c r="U233" s="8">
        <f t="shared" si="83"/>
        <v>0</v>
      </c>
      <c r="V233" s="8">
        <f t="shared" si="83"/>
        <v>0</v>
      </c>
      <c r="W233" s="31">
        <f t="shared" si="80"/>
        <v>253.84615384615384</v>
      </c>
      <c r="X233" s="23"/>
      <c r="Y233" s="23"/>
      <c r="Z233" s="23"/>
      <c r="AA233" s="23"/>
      <c r="AB233" s="23"/>
    </row>
    <row r="234" spans="1:28" ht="12.75" customHeight="1" x14ac:dyDescent="0.15">
      <c r="A234" s="2" t="s">
        <v>0</v>
      </c>
      <c r="B234" s="2" t="s">
        <v>0</v>
      </c>
      <c r="C234" s="2" t="s">
        <v>111</v>
      </c>
      <c r="D234" s="40" t="s">
        <v>112</v>
      </c>
      <c r="E234" s="41"/>
      <c r="F234" s="6">
        <v>100</v>
      </c>
      <c r="G234" s="6">
        <v>100</v>
      </c>
      <c r="H234" s="1">
        <v>100</v>
      </c>
      <c r="I234" s="1">
        <v>0</v>
      </c>
      <c r="J234" s="1">
        <v>0</v>
      </c>
      <c r="K234" s="1">
        <v>0</v>
      </c>
      <c r="L234" s="1">
        <v>0</v>
      </c>
      <c r="M234" s="1">
        <v>100</v>
      </c>
      <c r="N234" s="6">
        <v>0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3">
        <v>0</v>
      </c>
      <c r="U234" s="1">
        <v>0</v>
      </c>
      <c r="V234" s="1">
        <v>0</v>
      </c>
      <c r="W234" s="35">
        <f t="shared" si="80"/>
        <v>100</v>
      </c>
    </row>
    <row r="235" spans="1:28" ht="13.9" customHeight="1" x14ac:dyDescent="0.15">
      <c r="A235" s="2" t="s">
        <v>0</v>
      </c>
      <c r="B235" s="2" t="s">
        <v>0</v>
      </c>
      <c r="C235" s="2" t="s">
        <v>23</v>
      </c>
      <c r="D235" s="40" t="s">
        <v>24</v>
      </c>
      <c r="E235" s="41"/>
      <c r="F235" s="6">
        <v>3000</v>
      </c>
      <c r="G235" s="6">
        <v>9000</v>
      </c>
      <c r="H235" s="1">
        <v>9000</v>
      </c>
      <c r="I235" s="1">
        <v>9000</v>
      </c>
      <c r="J235" s="1">
        <v>0</v>
      </c>
      <c r="K235" s="1">
        <v>9000</v>
      </c>
      <c r="L235" s="1">
        <v>0</v>
      </c>
      <c r="M235" s="1">
        <v>0</v>
      </c>
      <c r="N235" s="6">
        <v>0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  <c r="T235" s="3">
        <v>0</v>
      </c>
      <c r="U235" s="1">
        <v>0</v>
      </c>
      <c r="V235" s="1">
        <v>0</v>
      </c>
      <c r="W235" s="35">
        <f t="shared" si="80"/>
        <v>300</v>
      </c>
    </row>
    <row r="236" spans="1:28" ht="8.25" customHeight="1" x14ac:dyDescent="0.15">
      <c r="A236" s="2" t="s">
        <v>0</v>
      </c>
      <c r="B236" s="2" t="s">
        <v>0</v>
      </c>
      <c r="C236" s="2" t="s">
        <v>29</v>
      </c>
      <c r="D236" s="40" t="s">
        <v>30</v>
      </c>
      <c r="E236" s="41"/>
      <c r="F236" s="6">
        <v>500</v>
      </c>
      <c r="G236" s="6">
        <v>500</v>
      </c>
      <c r="H236" s="1">
        <v>500</v>
      </c>
      <c r="I236" s="1">
        <v>500</v>
      </c>
      <c r="J236" s="1">
        <v>0</v>
      </c>
      <c r="K236" s="1">
        <v>500</v>
      </c>
      <c r="L236" s="1">
        <v>0</v>
      </c>
      <c r="M236" s="1">
        <v>0</v>
      </c>
      <c r="N236" s="6">
        <v>0</v>
      </c>
      <c r="O236" s="1">
        <v>0</v>
      </c>
      <c r="P236" s="1">
        <v>0</v>
      </c>
      <c r="Q236" s="1">
        <v>0</v>
      </c>
      <c r="R236" s="1">
        <v>0</v>
      </c>
      <c r="S236" s="1">
        <v>0</v>
      </c>
      <c r="T236" s="3">
        <v>0</v>
      </c>
      <c r="U236" s="1">
        <v>0</v>
      </c>
      <c r="V236" s="1">
        <v>0</v>
      </c>
      <c r="W236" s="35">
        <f t="shared" si="80"/>
        <v>100</v>
      </c>
    </row>
    <row r="237" spans="1:28" s="13" customFormat="1" ht="8.25" customHeight="1" x14ac:dyDescent="0.15">
      <c r="A237" s="4" t="s">
        <v>0</v>
      </c>
      <c r="B237" s="4" t="s">
        <v>0</v>
      </c>
      <c r="C237" s="4" t="s">
        <v>131</v>
      </c>
      <c r="D237" s="53" t="s">
        <v>132</v>
      </c>
      <c r="E237" s="54"/>
      <c r="F237" s="11">
        <v>300</v>
      </c>
      <c r="G237" s="11">
        <v>300</v>
      </c>
      <c r="H237" s="12">
        <v>300</v>
      </c>
      <c r="I237" s="12">
        <v>300</v>
      </c>
      <c r="J237" s="12">
        <v>0</v>
      </c>
      <c r="K237" s="12">
        <v>300</v>
      </c>
      <c r="L237" s="12">
        <v>0</v>
      </c>
      <c r="M237" s="12">
        <v>0</v>
      </c>
      <c r="N237" s="11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35">
        <f t="shared" si="80"/>
        <v>100</v>
      </c>
    </row>
    <row r="238" spans="1:28" s="9" customFormat="1" ht="8.25" customHeight="1" x14ac:dyDescent="0.15">
      <c r="A238" s="7" t="s">
        <v>0</v>
      </c>
      <c r="B238" s="7">
        <v>75495</v>
      </c>
      <c r="C238" s="7" t="s">
        <v>0</v>
      </c>
      <c r="D238" s="42" t="s">
        <v>38</v>
      </c>
      <c r="E238" s="43"/>
      <c r="F238" s="8">
        <f>SUM(F239:F240)</f>
        <v>8360</v>
      </c>
      <c r="G238" s="8">
        <f t="shared" ref="G238:V238" si="85">SUM(G239:G240)</f>
        <v>0</v>
      </c>
      <c r="H238" s="8">
        <f t="shared" si="85"/>
        <v>0</v>
      </c>
      <c r="I238" s="8">
        <f t="shared" si="85"/>
        <v>0</v>
      </c>
      <c r="J238" s="8">
        <f t="shared" si="85"/>
        <v>0</v>
      </c>
      <c r="K238" s="8">
        <f t="shared" si="85"/>
        <v>0</v>
      </c>
      <c r="L238" s="8">
        <f t="shared" si="85"/>
        <v>0</v>
      </c>
      <c r="M238" s="8">
        <f t="shared" si="85"/>
        <v>0</v>
      </c>
      <c r="N238" s="8">
        <f t="shared" si="85"/>
        <v>0</v>
      </c>
      <c r="O238" s="8">
        <f t="shared" si="85"/>
        <v>0</v>
      </c>
      <c r="P238" s="8">
        <f t="shared" si="85"/>
        <v>0</v>
      </c>
      <c r="Q238" s="8">
        <f t="shared" si="85"/>
        <v>0</v>
      </c>
      <c r="R238" s="8">
        <f t="shared" si="85"/>
        <v>0</v>
      </c>
      <c r="S238" s="8">
        <f t="shared" si="85"/>
        <v>0</v>
      </c>
      <c r="T238" s="8">
        <f t="shared" ref="T238" si="86">SUM(T239:T240)</f>
        <v>0</v>
      </c>
      <c r="U238" s="8">
        <f t="shared" si="85"/>
        <v>0</v>
      </c>
      <c r="V238" s="8">
        <f t="shared" si="85"/>
        <v>0</v>
      </c>
      <c r="W238" s="31">
        <f t="shared" si="80"/>
        <v>0</v>
      </c>
      <c r="X238" s="23"/>
      <c r="Y238" s="23"/>
      <c r="Z238" s="23"/>
      <c r="AA238" s="23"/>
      <c r="AB238" s="23"/>
    </row>
    <row r="239" spans="1:28" ht="10.5" customHeight="1" x14ac:dyDescent="0.15">
      <c r="A239" s="2" t="s">
        <v>0</v>
      </c>
      <c r="B239" s="2" t="s">
        <v>0</v>
      </c>
      <c r="C239" s="2">
        <v>4190</v>
      </c>
      <c r="D239" s="59" t="s">
        <v>40</v>
      </c>
      <c r="E239" s="41"/>
      <c r="F239" s="6">
        <v>5360</v>
      </c>
      <c r="G239" s="6">
        <v>0</v>
      </c>
      <c r="H239" s="3">
        <v>0</v>
      </c>
      <c r="I239" s="3">
        <v>0</v>
      </c>
      <c r="J239" s="3">
        <v>0</v>
      </c>
      <c r="K239" s="3">
        <v>0</v>
      </c>
      <c r="L239" s="3">
        <v>0</v>
      </c>
      <c r="M239" s="3">
        <v>0</v>
      </c>
      <c r="N239" s="6">
        <v>0</v>
      </c>
      <c r="O239" s="3">
        <v>0</v>
      </c>
      <c r="P239" s="3">
        <v>0</v>
      </c>
      <c r="Q239" s="3">
        <v>0</v>
      </c>
      <c r="R239" s="3">
        <v>0</v>
      </c>
      <c r="S239" s="3">
        <v>0</v>
      </c>
      <c r="T239" s="3">
        <v>0</v>
      </c>
      <c r="U239" s="3">
        <v>0</v>
      </c>
      <c r="V239" s="3">
        <v>0</v>
      </c>
      <c r="W239" s="35">
        <f t="shared" si="80"/>
        <v>0</v>
      </c>
    </row>
    <row r="240" spans="1:28" ht="10.5" customHeight="1" thickBot="1" x14ac:dyDescent="0.2">
      <c r="A240" s="2" t="s">
        <v>0</v>
      </c>
      <c r="B240" s="2" t="s">
        <v>0</v>
      </c>
      <c r="C240" s="2" t="s">
        <v>23</v>
      </c>
      <c r="D240" s="40" t="s">
        <v>24</v>
      </c>
      <c r="E240" s="41"/>
      <c r="F240" s="6">
        <v>3000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3">
        <v>0</v>
      </c>
      <c r="R240" s="3">
        <v>0</v>
      </c>
      <c r="S240" s="3">
        <v>0</v>
      </c>
      <c r="T240" s="3">
        <v>0</v>
      </c>
      <c r="U240" s="3">
        <v>0</v>
      </c>
      <c r="V240" s="3">
        <v>0</v>
      </c>
      <c r="W240" s="36">
        <f t="shared" si="80"/>
        <v>0</v>
      </c>
    </row>
    <row r="241" spans="1:28" s="17" customFormat="1" ht="10.5" customHeight="1" thickBot="1" x14ac:dyDescent="0.2">
      <c r="A241" s="14" t="s">
        <v>182</v>
      </c>
      <c r="B241" s="15" t="s">
        <v>0</v>
      </c>
      <c r="C241" s="15" t="s">
        <v>0</v>
      </c>
      <c r="D241" s="55" t="s">
        <v>183</v>
      </c>
      <c r="E241" s="56"/>
      <c r="F241" s="16">
        <f>SUM(F242,F245)</f>
        <v>364749.33999999997</v>
      </c>
      <c r="G241" s="16">
        <f>SUM(G242,G245)</f>
        <v>523466</v>
      </c>
      <c r="H241" s="16">
        <f t="shared" ref="H241:V241" si="87">SUM(H242,H245)</f>
        <v>523466</v>
      </c>
      <c r="I241" s="16">
        <f t="shared" si="87"/>
        <v>0</v>
      </c>
      <c r="J241" s="16">
        <f t="shared" si="87"/>
        <v>0</v>
      </c>
      <c r="K241" s="16">
        <f t="shared" si="87"/>
        <v>0</v>
      </c>
      <c r="L241" s="16">
        <f t="shared" si="87"/>
        <v>0</v>
      </c>
      <c r="M241" s="16">
        <f t="shared" si="87"/>
        <v>0</v>
      </c>
      <c r="N241" s="16">
        <f t="shared" si="87"/>
        <v>0</v>
      </c>
      <c r="O241" s="16">
        <f t="shared" si="87"/>
        <v>150466</v>
      </c>
      <c r="P241" s="16">
        <f t="shared" si="87"/>
        <v>373000</v>
      </c>
      <c r="Q241" s="16">
        <f t="shared" si="87"/>
        <v>0</v>
      </c>
      <c r="R241" s="16">
        <f t="shared" si="87"/>
        <v>0</v>
      </c>
      <c r="S241" s="16">
        <f t="shared" si="87"/>
        <v>0</v>
      </c>
      <c r="T241" s="16">
        <f t="shared" ref="T241" si="88">SUM(T242,T245)</f>
        <v>0</v>
      </c>
      <c r="U241" s="16">
        <f t="shared" si="87"/>
        <v>0</v>
      </c>
      <c r="V241" s="16">
        <f t="shared" si="87"/>
        <v>0</v>
      </c>
      <c r="W241" s="34">
        <f t="shared" si="80"/>
        <v>143.51389916154474</v>
      </c>
      <c r="X241" s="23"/>
      <c r="Y241" s="23"/>
      <c r="Z241" s="23"/>
      <c r="AA241" s="23"/>
      <c r="AB241" s="23"/>
    </row>
    <row r="242" spans="1:28" s="23" customFormat="1" ht="25.15" customHeight="1" x14ac:dyDescent="0.15">
      <c r="A242" s="21" t="s">
        <v>0</v>
      </c>
      <c r="B242" s="21" t="s">
        <v>184</v>
      </c>
      <c r="C242" s="21" t="s">
        <v>0</v>
      </c>
      <c r="D242" s="57" t="s">
        <v>185</v>
      </c>
      <c r="E242" s="58"/>
      <c r="F242" s="22">
        <f>SUM(F243:F244)</f>
        <v>320000</v>
      </c>
      <c r="G242" s="22">
        <f>SUM(G243:G244)</f>
        <v>373000</v>
      </c>
      <c r="H242" s="22">
        <f t="shared" ref="H242:V242" si="89">SUM(H243:H244)</f>
        <v>373000</v>
      </c>
      <c r="I242" s="22">
        <f t="shared" si="89"/>
        <v>0</v>
      </c>
      <c r="J242" s="22">
        <f t="shared" si="89"/>
        <v>0</v>
      </c>
      <c r="K242" s="22">
        <f t="shared" si="89"/>
        <v>0</v>
      </c>
      <c r="L242" s="22">
        <f t="shared" si="89"/>
        <v>0</v>
      </c>
      <c r="M242" s="22">
        <f t="shared" si="89"/>
        <v>0</v>
      </c>
      <c r="N242" s="22">
        <f t="shared" si="89"/>
        <v>0</v>
      </c>
      <c r="O242" s="22">
        <f t="shared" si="89"/>
        <v>0</v>
      </c>
      <c r="P242" s="22">
        <f t="shared" si="89"/>
        <v>373000</v>
      </c>
      <c r="Q242" s="22">
        <f t="shared" si="89"/>
        <v>0</v>
      </c>
      <c r="R242" s="22">
        <f t="shared" si="89"/>
        <v>0</v>
      </c>
      <c r="S242" s="22">
        <f t="shared" si="89"/>
        <v>0</v>
      </c>
      <c r="T242" s="22">
        <f t="shared" ref="T242" si="90">SUM(T243:T244)</f>
        <v>0</v>
      </c>
      <c r="U242" s="22">
        <f t="shared" si="89"/>
        <v>0</v>
      </c>
      <c r="V242" s="22">
        <f t="shared" si="89"/>
        <v>0</v>
      </c>
      <c r="W242" s="33">
        <f t="shared" si="80"/>
        <v>116.56249999999999</v>
      </c>
    </row>
    <row r="243" spans="1:28" ht="19.5" customHeight="1" x14ac:dyDescent="0.15">
      <c r="A243" s="2" t="s">
        <v>0</v>
      </c>
      <c r="B243" s="2" t="s">
        <v>0</v>
      </c>
      <c r="C243" s="2" t="s">
        <v>186</v>
      </c>
      <c r="D243" s="40" t="s">
        <v>187</v>
      </c>
      <c r="E243" s="41"/>
      <c r="F243" s="6">
        <v>20000</v>
      </c>
      <c r="G243" s="6">
        <v>20000</v>
      </c>
      <c r="H243" s="1">
        <v>20000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6">
        <v>0</v>
      </c>
      <c r="O243" s="1">
        <v>0</v>
      </c>
      <c r="P243" s="1">
        <v>20000</v>
      </c>
      <c r="Q243" s="1">
        <v>0</v>
      </c>
      <c r="R243" s="1">
        <v>0</v>
      </c>
      <c r="S243" s="1">
        <v>0</v>
      </c>
      <c r="T243" s="3">
        <v>0</v>
      </c>
      <c r="U243" s="1">
        <v>0</v>
      </c>
      <c r="V243" s="1">
        <v>0</v>
      </c>
      <c r="W243" s="35">
        <f t="shared" si="80"/>
        <v>100</v>
      </c>
    </row>
    <row r="244" spans="1:28" ht="47.45" customHeight="1" x14ac:dyDescent="0.15">
      <c r="A244" s="2" t="s">
        <v>0</v>
      </c>
      <c r="B244" s="2" t="s">
        <v>0</v>
      </c>
      <c r="C244" s="2" t="s">
        <v>188</v>
      </c>
      <c r="D244" s="40" t="s">
        <v>189</v>
      </c>
      <c r="E244" s="41"/>
      <c r="F244" s="6">
        <v>300000</v>
      </c>
      <c r="G244" s="6">
        <v>353000</v>
      </c>
      <c r="H244" s="1">
        <v>353000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  <c r="N244" s="6">
        <v>0</v>
      </c>
      <c r="O244" s="1">
        <v>0</v>
      </c>
      <c r="P244" s="1">
        <v>353000</v>
      </c>
      <c r="Q244" s="1">
        <v>0</v>
      </c>
      <c r="R244" s="1">
        <v>0</v>
      </c>
      <c r="S244" s="1">
        <v>0</v>
      </c>
      <c r="T244" s="3">
        <v>0</v>
      </c>
      <c r="U244" s="1">
        <v>0</v>
      </c>
      <c r="V244" s="1">
        <v>0</v>
      </c>
      <c r="W244" s="35">
        <f t="shared" si="80"/>
        <v>117.66666666666667</v>
      </c>
    </row>
    <row r="245" spans="1:28" s="9" customFormat="1" ht="25.15" customHeight="1" x14ac:dyDescent="0.15">
      <c r="A245" s="7" t="s">
        <v>0</v>
      </c>
      <c r="B245" s="7" t="s">
        <v>190</v>
      </c>
      <c r="C245" s="7" t="s">
        <v>0</v>
      </c>
      <c r="D245" s="42" t="s">
        <v>191</v>
      </c>
      <c r="E245" s="43"/>
      <c r="F245" s="8">
        <f>SUM(F246)</f>
        <v>44749.34</v>
      </c>
      <c r="G245" s="8">
        <f>SUM(G246)</f>
        <v>150466</v>
      </c>
      <c r="H245" s="8">
        <f t="shared" ref="H245:V245" si="91">SUM(H246)</f>
        <v>150466</v>
      </c>
      <c r="I245" s="8">
        <f t="shared" si="91"/>
        <v>0</v>
      </c>
      <c r="J245" s="8">
        <f t="shared" si="91"/>
        <v>0</v>
      </c>
      <c r="K245" s="8">
        <f t="shared" si="91"/>
        <v>0</v>
      </c>
      <c r="L245" s="8">
        <f t="shared" si="91"/>
        <v>0</v>
      </c>
      <c r="M245" s="8">
        <f t="shared" si="91"/>
        <v>0</v>
      </c>
      <c r="N245" s="8">
        <f t="shared" si="91"/>
        <v>0</v>
      </c>
      <c r="O245" s="8">
        <f t="shared" si="91"/>
        <v>150466</v>
      </c>
      <c r="P245" s="8">
        <f t="shared" si="91"/>
        <v>0</v>
      </c>
      <c r="Q245" s="8">
        <f t="shared" si="91"/>
        <v>0</v>
      </c>
      <c r="R245" s="8">
        <f t="shared" si="91"/>
        <v>0</v>
      </c>
      <c r="S245" s="8">
        <f t="shared" si="91"/>
        <v>0</v>
      </c>
      <c r="T245" s="8">
        <f t="shared" si="91"/>
        <v>0</v>
      </c>
      <c r="U245" s="8">
        <f t="shared" si="91"/>
        <v>0</v>
      </c>
      <c r="V245" s="8">
        <f t="shared" si="91"/>
        <v>0</v>
      </c>
      <c r="W245" s="31">
        <f t="shared" si="80"/>
        <v>336.24183060576985</v>
      </c>
      <c r="X245" s="23"/>
      <c r="Y245" s="23"/>
      <c r="Z245" s="23"/>
      <c r="AA245" s="23"/>
      <c r="AB245" s="23"/>
    </row>
    <row r="246" spans="1:28" s="13" customFormat="1" ht="15.75" customHeight="1" thickBot="1" x14ac:dyDescent="0.2">
      <c r="A246" s="4" t="s">
        <v>0</v>
      </c>
      <c r="B246" s="4" t="s">
        <v>0</v>
      </c>
      <c r="C246" s="4" t="s">
        <v>192</v>
      </c>
      <c r="D246" s="53" t="s">
        <v>193</v>
      </c>
      <c r="E246" s="54"/>
      <c r="F246" s="11">
        <v>44749.34</v>
      </c>
      <c r="G246" s="11">
        <v>150466</v>
      </c>
      <c r="H246" s="12">
        <v>150466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1">
        <v>0</v>
      </c>
      <c r="O246" s="12">
        <v>150466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35">
        <f t="shared" si="80"/>
        <v>336.24183060576985</v>
      </c>
    </row>
    <row r="247" spans="1:28" s="17" customFormat="1" ht="9.75" customHeight="1" thickBot="1" x14ac:dyDescent="0.2">
      <c r="A247" s="14" t="s">
        <v>194</v>
      </c>
      <c r="B247" s="15" t="s">
        <v>0</v>
      </c>
      <c r="C247" s="15" t="s">
        <v>0</v>
      </c>
      <c r="D247" s="55" t="s">
        <v>195</v>
      </c>
      <c r="E247" s="56"/>
      <c r="F247" s="16">
        <f>SUM(F248,F250)</f>
        <v>232000</v>
      </c>
      <c r="G247" s="16">
        <f>SUM(G248,G250)</f>
        <v>232000</v>
      </c>
      <c r="H247" s="16">
        <f t="shared" ref="H247:V247" si="92">SUM(H248,H250)</f>
        <v>232000</v>
      </c>
      <c r="I247" s="16">
        <f t="shared" si="92"/>
        <v>232000</v>
      </c>
      <c r="J247" s="16">
        <f t="shared" si="92"/>
        <v>0</v>
      </c>
      <c r="K247" s="16">
        <f t="shared" si="92"/>
        <v>232000</v>
      </c>
      <c r="L247" s="16">
        <f t="shared" si="92"/>
        <v>0</v>
      </c>
      <c r="M247" s="16">
        <f t="shared" si="92"/>
        <v>0</v>
      </c>
      <c r="N247" s="16">
        <f t="shared" si="92"/>
        <v>0</v>
      </c>
      <c r="O247" s="16">
        <f t="shared" si="92"/>
        <v>0</v>
      </c>
      <c r="P247" s="16">
        <f t="shared" si="92"/>
        <v>0</v>
      </c>
      <c r="Q247" s="16">
        <f t="shared" si="92"/>
        <v>0</v>
      </c>
      <c r="R247" s="16">
        <f t="shared" si="92"/>
        <v>0</v>
      </c>
      <c r="S247" s="16">
        <f t="shared" si="92"/>
        <v>0</v>
      </c>
      <c r="T247" s="16">
        <f t="shared" ref="T247" si="93">SUM(T248,T250)</f>
        <v>0</v>
      </c>
      <c r="U247" s="16">
        <f t="shared" si="92"/>
        <v>0</v>
      </c>
      <c r="V247" s="16">
        <f t="shared" si="92"/>
        <v>0</v>
      </c>
      <c r="W247" s="31">
        <f t="shared" si="80"/>
        <v>100</v>
      </c>
      <c r="X247" s="23"/>
      <c r="Y247" s="23"/>
      <c r="Z247" s="23"/>
      <c r="AA247" s="23"/>
      <c r="AB247" s="23"/>
    </row>
    <row r="248" spans="1:28" s="23" customFormat="1" ht="8.25" customHeight="1" x14ac:dyDescent="0.15">
      <c r="A248" s="21" t="s">
        <v>0</v>
      </c>
      <c r="B248" s="21" t="s">
        <v>196</v>
      </c>
      <c r="C248" s="21" t="s">
        <v>0</v>
      </c>
      <c r="D248" s="57" t="s">
        <v>197</v>
      </c>
      <c r="E248" s="58"/>
      <c r="F248" s="22">
        <f>SUM(F249)</f>
        <v>2000</v>
      </c>
      <c r="G248" s="22">
        <f>SUM(G249)</f>
        <v>2000</v>
      </c>
      <c r="H248" s="22">
        <f t="shared" ref="H248:V248" si="94">SUM(H249)</f>
        <v>2000</v>
      </c>
      <c r="I248" s="22">
        <f t="shared" si="94"/>
        <v>2000</v>
      </c>
      <c r="J248" s="22">
        <f t="shared" si="94"/>
        <v>0</v>
      </c>
      <c r="K248" s="22">
        <f t="shared" si="94"/>
        <v>2000</v>
      </c>
      <c r="L248" s="22">
        <f t="shared" si="94"/>
        <v>0</v>
      </c>
      <c r="M248" s="22">
        <f t="shared" si="94"/>
        <v>0</v>
      </c>
      <c r="N248" s="22">
        <f t="shared" si="94"/>
        <v>0</v>
      </c>
      <c r="O248" s="22">
        <f t="shared" si="94"/>
        <v>0</v>
      </c>
      <c r="P248" s="22">
        <f t="shared" si="94"/>
        <v>0</v>
      </c>
      <c r="Q248" s="22">
        <f t="shared" si="94"/>
        <v>0</v>
      </c>
      <c r="R248" s="22">
        <f t="shared" si="94"/>
        <v>0</v>
      </c>
      <c r="S248" s="22">
        <f t="shared" si="94"/>
        <v>0</v>
      </c>
      <c r="T248" s="22">
        <f t="shared" si="94"/>
        <v>0</v>
      </c>
      <c r="U248" s="22">
        <f t="shared" si="94"/>
        <v>0</v>
      </c>
      <c r="V248" s="22">
        <f t="shared" si="94"/>
        <v>0</v>
      </c>
      <c r="W248" s="31">
        <f t="shared" si="80"/>
        <v>100</v>
      </c>
    </row>
    <row r="249" spans="1:28" ht="13.9" customHeight="1" x14ac:dyDescent="0.15">
      <c r="A249" s="2" t="s">
        <v>0</v>
      </c>
      <c r="B249" s="2" t="s">
        <v>0</v>
      </c>
      <c r="C249" s="2" t="s">
        <v>198</v>
      </c>
      <c r="D249" s="40" t="s">
        <v>199</v>
      </c>
      <c r="E249" s="41"/>
      <c r="F249" s="6">
        <v>2000</v>
      </c>
      <c r="G249" s="6">
        <v>2000</v>
      </c>
      <c r="H249" s="1">
        <v>2000</v>
      </c>
      <c r="I249" s="1">
        <v>2000</v>
      </c>
      <c r="J249" s="1">
        <v>0</v>
      </c>
      <c r="K249" s="1">
        <v>2000</v>
      </c>
      <c r="L249" s="1">
        <v>0</v>
      </c>
      <c r="M249" s="1">
        <v>0</v>
      </c>
      <c r="N249" s="6">
        <v>0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3">
        <v>0</v>
      </c>
      <c r="U249" s="1">
        <v>0</v>
      </c>
      <c r="V249" s="1">
        <v>0</v>
      </c>
      <c r="W249" s="35">
        <f t="shared" si="80"/>
        <v>100</v>
      </c>
    </row>
    <row r="250" spans="1:28" s="9" customFormat="1" ht="8.25" customHeight="1" x14ac:dyDescent="0.15">
      <c r="A250" s="7" t="s">
        <v>0</v>
      </c>
      <c r="B250" s="7" t="s">
        <v>200</v>
      </c>
      <c r="C250" s="7" t="s">
        <v>0</v>
      </c>
      <c r="D250" s="42" t="s">
        <v>201</v>
      </c>
      <c r="E250" s="43"/>
      <c r="F250" s="8">
        <f>SUM(F251)</f>
        <v>230000</v>
      </c>
      <c r="G250" s="8">
        <f>SUM(G251)</f>
        <v>230000</v>
      </c>
      <c r="H250" s="8">
        <f t="shared" ref="H250:V250" si="95">SUM(H251)</f>
        <v>230000</v>
      </c>
      <c r="I250" s="8">
        <f t="shared" si="95"/>
        <v>230000</v>
      </c>
      <c r="J250" s="8">
        <f t="shared" si="95"/>
        <v>0</v>
      </c>
      <c r="K250" s="8">
        <f t="shared" si="95"/>
        <v>230000</v>
      </c>
      <c r="L250" s="8">
        <f t="shared" si="95"/>
        <v>0</v>
      </c>
      <c r="M250" s="8">
        <f t="shared" si="95"/>
        <v>0</v>
      </c>
      <c r="N250" s="8">
        <f t="shared" si="95"/>
        <v>0</v>
      </c>
      <c r="O250" s="8">
        <f t="shared" si="95"/>
        <v>0</v>
      </c>
      <c r="P250" s="8">
        <f t="shared" si="95"/>
        <v>0</v>
      </c>
      <c r="Q250" s="8">
        <f t="shared" si="95"/>
        <v>0</v>
      </c>
      <c r="R250" s="8">
        <f t="shared" si="95"/>
        <v>0</v>
      </c>
      <c r="S250" s="8">
        <f t="shared" si="95"/>
        <v>0</v>
      </c>
      <c r="T250" s="8">
        <f t="shared" si="95"/>
        <v>0</v>
      </c>
      <c r="U250" s="8">
        <f t="shared" si="95"/>
        <v>0</v>
      </c>
      <c r="V250" s="8">
        <f t="shared" si="95"/>
        <v>0</v>
      </c>
      <c r="W250" s="31">
        <f t="shared" si="80"/>
        <v>100</v>
      </c>
      <c r="X250" s="23"/>
      <c r="Y250" s="23"/>
      <c r="Z250" s="23"/>
      <c r="AA250" s="23"/>
      <c r="AB250" s="23"/>
    </row>
    <row r="251" spans="1:28" s="13" customFormat="1" ht="8.25" customHeight="1" thickBot="1" x14ac:dyDescent="0.2">
      <c r="A251" s="4" t="s">
        <v>0</v>
      </c>
      <c r="B251" s="4" t="s">
        <v>0</v>
      </c>
      <c r="C251" s="4" t="s">
        <v>202</v>
      </c>
      <c r="D251" s="53" t="s">
        <v>203</v>
      </c>
      <c r="E251" s="54"/>
      <c r="F251" s="11">
        <v>230000</v>
      </c>
      <c r="G251" s="11">
        <v>230000</v>
      </c>
      <c r="H251" s="12">
        <v>230000</v>
      </c>
      <c r="I251" s="12">
        <v>230000</v>
      </c>
      <c r="J251" s="12">
        <v>0</v>
      </c>
      <c r="K251" s="12">
        <v>230000</v>
      </c>
      <c r="L251" s="12">
        <v>0</v>
      </c>
      <c r="M251" s="12">
        <v>0</v>
      </c>
      <c r="N251" s="11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35">
        <f t="shared" si="80"/>
        <v>100</v>
      </c>
    </row>
    <row r="252" spans="1:28" s="17" customFormat="1" ht="9.75" customHeight="1" thickBot="1" x14ac:dyDescent="0.2">
      <c r="A252" s="14" t="s">
        <v>204</v>
      </c>
      <c r="B252" s="15" t="s">
        <v>0</v>
      </c>
      <c r="C252" s="15" t="s">
        <v>0</v>
      </c>
      <c r="D252" s="55" t="s">
        <v>205</v>
      </c>
      <c r="E252" s="56"/>
      <c r="F252" s="16">
        <f>SUM(F253,F274,F285,F299,F312,F315,F320,F335,F346,F358,F370,F373)</f>
        <v>7890825.4799999995</v>
      </c>
      <c r="G252" s="16">
        <f t="shared" ref="G252:U252" si="96">SUM(G253,G274,G285,G299,G312,G315,G320,G335,G346,G358,G370,G373)</f>
        <v>8393058</v>
      </c>
      <c r="H252" s="16">
        <f t="shared" si="96"/>
        <v>7896632</v>
      </c>
      <c r="I252" s="16">
        <f t="shared" si="96"/>
        <v>7083242</v>
      </c>
      <c r="J252" s="16">
        <f t="shared" si="96"/>
        <v>5502490.3600000003</v>
      </c>
      <c r="K252" s="16">
        <f t="shared" si="96"/>
        <v>1693744</v>
      </c>
      <c r="L252" s="16">
        <f t="shared" si="96"/>
        <v>433506</v>
      </c>
      <c r="M252" s="16">
        <f t="shared" si="96"/>
        <v>201634</v>
      </c>
      <c r="N252" s="16">
        <f t="shared" si="96"/>
        <v>65257.64</v>
      </c>
      <c r="O252" s="16">
        <f t="shared" si="96"/>
        <v>0</v>
      </c>
      <c r="P252" s="16">
        <f t="shared" si="96"/>
        <v>0</v>
      </c>
      <c r="Q252" s="16">
        <f t="shared" si="96"/>
        <v>496426</v>
      </c>
      <c r="R252" s="16">
        <f t="shared" si="96"/>
        <v>496426</v>
      </c>
      <c r="S252" s="16">
        <f t="shared" si="96"/>
        <v>496426</v>
      </c>
      <c r="T252" s="16">
        <f t="shared" ref="T252" si="97">SUM(T253,T274,T285,T299,T312,T315,T320,T335,T346,T358,T370,T373)</f>
        <v>0</v>
      </c>
      <c r="U252" s="16">
        <f t="shared" si="96"/>
        <v>0</v>
      </c>
      <c r="V252" s="16">
        <f>SUM(V253,V285,V299,V312,V315,V320,V335,V346,V358,V373)</f>
        <v>0</v>
      </c>
      <c r="W252" s="31">
        <f t="shared" si="80"/>
        <v>106.36476527421566</v>
      </c>
      <c r="X252" s="23"/>
      <c r="Y252" s="23"/>
      <c r="Z252" s="23"/>
      <c r="AA252" s="23"/>
      <c r="AB252" s="23"/>
    </row>
    <row r="253" spans="1:28" s="23" customFormat="1" ht="8.25" customHeight="1" x14ac:dyDescent="0.15">
      <c r="A253" s="21" t="s">
        <v>0</v>
      </c>
      <c r="B253" s="21" t="s">
        <v>206</v>
      </c>
      <c r="C253" s="21" t="s">
        <v>0</v>
      </c>
      <c r="D253" s="57" t="s">
        <v>207</v>
      </c>
      <c r="E253" s="58"/>
      <c r="F253" s="22">
        <f>SUM(F254:F273)</f>
        <v>3451077.71</v>
      </c>
      <c r="G253" s="22">
        <f>SUM(G254:G273)</f>
        <v>4221121</v>
      </c>
      <c r="H253" s="22">
        <f t="shared" ref="H253:V253" si="98">SUM(H254:H273)</f>
        <v>4221121</v>
      </c>
      <c r="I253" s="22">
        <f t="shared" si="98"/>
        <v>4087465</v>
      </c>
      <c r="J253" s="22">
        <f t="shared" si="98"/>
        <v>3499608</v>
      </c>
      <c r="K253" s="22">
        <f t="shared" si="98"/>
        <v>587857</v>
      </c>
      <c r="L253" s="22">
        <f t="shared" si="98"/>
        <v>4600</v>
      </c>
      <c r="M253" s="22">
        <f t="shared" si="98"/>
        <v>129056</v>
      </c>
      <c r="N253" s="22">
        <f t="shared" si="98"/>
        <v>0</v>
      </c>
      <c r="O253" s="22">
        <f t="shared" si="98"/>
        <v>0</v>
      </c>
      <c r="P253" s="22">
        <f t="shared" si="98"/>
        <v>0</v>
      </c>
      <c r="Q253" s="22">
        <f t="shared" si="98"/>
        <v>0</v>
      </c>
      <c r="R253" s="22">
        <f t="shared" si="98"/>
        <v>0</v>
      </c>
      <c r="S253" s="22">
        <f t="shared" si="98"/>
        <v>0</v>
      </c>
      <c r="T253" s="22">
        <f t="shared" ref="T253" si="99">SUM(T254:T273)</f>
        <v>0</v>
      </c>
      <c r="U253" s="22">
        <f t="shared" si="98"/>
        <v>0</v>
      </c>
      <c r="V253" s="22">
        <f t="shared" si="98"/>
        <v>0</v>
      </c>
      <c r="W253" s="31">
        <f t="shared" si="80"/>
        <v>122.31312519473809</v>
      </c>
    </row>
    <row r="254" spans="1:28" ht="36.200000000000003" customHeight="1" x14ac:dyDescent="0.15">
      <c r="A254" s="2" t="s">
        <v>0</v>
      </c>
      <c r="B254" s="2" t="s">
        <v>0</v>
      </c>
      <c r="C254" s="2" t="s">
        <v>208</v>
      </c>
      <c r="D254" s="40" t="s">
        <v>209</v>
      </c>
      <c r="E254" s="41"/>
      <c r="F254" s="6">
        <v>4583</v>
      </c>
      <c r="G254" s="6">
        <v>4600</v>
      </c>
      <c r="H254" s="1">
        <v>4600</v>
      </c>
      <c r="I254" s="1">
        <v>0</v>
      </c>
      <c r="J254" s="1">
        <v>0</v>
      </c>
      <c r="K254" s="1">
        <v>0</v>
      </c>
      <c r="L254" s="1">
        <v>4600</v>
      </c>
      <c r="M254" s="1">
        <v>0</v>
      </c>
      <c r="N254" s="6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3">
        <v>0</v>
      </c>
      <c r="U254" s="1">
        <v>0</v>
      </c>
      <c r="V254" s="1">
        <v>0</v>
      </c>
      <c r="W254" s="35">
        <f t="shared" si="80"/>
        <v>100.37093606807768</v>
      </c>
    </row>
    <row r="255" spans="1:28" ht="14.25" customHeight="1" x14ac:dyDescent="0.15">
      <c r="A255" s="2" t="s">
        <v>0</v>
      </c>
      <c r="B255" s="2" t="s">
        <v>0</v>
      </c>
      <c r="C255" s="2" t="s">
        <v>123</v>
      </c>
      <c r="D255" s="40" t="s">
        <v>124</v>
      </c>
      <c r="E255" s="41"/>
      <c r="F255" s="6">
        <v>95993</v>
      </c>
      <c r="G255" s="6">
        <v>129056</v>
      </c>
      <c r="H255" s="1">
        <v>129056</v>
      </c>
      <c r="I255" s="1">
        <v>0</v>
      </c>
      <c r="J255" s="1">
        <v>0</v>
      </c>
      <c r="K255" s="1">
        <v>0</v>
      </c>
      <c r="L255" s="1">
        <v>0</v>
      </c>
      <c r="M255" s="1">
        <v>129056</v>
      </c>
      <c r="N255" s="6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3">
        <v>0</v>
      </c>
      <c r="U255" s="1">
        <v>0</v>
      </c>
      <c r="V255" s="1">
        <v>0</v>
      </c>
      <c r="W255" s="35">
        <f t="shared" si="80"/>
        <v>134.44313647870158</v>
      </c>
    </row>
    <row r="256" spans="1:28" ht="13.9" customHeight="1" x14ac:dyDescent="0.15">
      <c r="A256" s="2" t="s">
        <v>0</v>
      </c>
      <c r="B256" s="2" t="s">
        <v>0</v>
      </c>
      <c r="C256" s="2" t="s">
        <v>107</v>
      </c>
      <c r="D256" s="40" t="s">
        <v>108</v>
      </c>
      <c r="E256" s="41"/>
      <c r="F256" s="6">
        <v>2139098.5299999998</v>
      </c>
      <c r="G256" s="6">
        <v>2715768</v>
      </c>
      <c r="H256" s="1">
        <v>2715768</v>
      </c>
      <c r="I256" s="1">
        <v>2715768</v>
      </c>
      <c r="J256" s="1">
        <v>2715768</v>
      </c>
      <c r="K256" s="1">
        <v>0</v>
      </c>
      <c r="L256" s="1">
        <v>0</v>
      </c>
      <c r="M256" s="1">
        <v>0</v>
      </c>
      <c r="N256" s="6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3">
        <v>0</v>
      </c>
      <c r="U256" s="1">
        <v>0</v>
      </c>
      <c r="V256" s="1">
        <v>0</v>
      </c>
      <c r="W256" s="35">
        <f t="shared" si="80"/>
        <v>126.95852771213865</v>
      </c>
    </row>
    <row r="257" spans="1:23" ht="13.9" customHeight="1" x14ac:dyDescent="0.15">
      <c r="A257" s="2" t="s">
        <v>0</v>
      </c>
      <c r="B257" s="2" t="s">
        <v>0</v>
      </c>
      <c r="C257" s="2" t="s">
        <v>125</v>
      </c>
      <c r="D257" s="40" t="s">
        <v>126</v>
      </c>
      <c r="E257" s="41"/>
      <c r="F257" s="6">
        <v>122983.18</v>
      </c>
      <c r="G257" s="6">
        <v>176511</v>
      </c>
      <c r="H257" s="1">
        <v>176511</v>
      </c>
      <c r="I257" s="1">
        <v>176511</v>
      </c>
      <c r="J257" s="1">
        <v>176511</v>
      </c>
      <c r="K257" s="1">
        <v>0</v>
      </c>
      <c r="L257" s="1">
        <v>0</v>
      </c>
      <c r="M257" s="1">
        <v>0</v>
      </c>
      <c r="N257" s="6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3">
        <v>0</v>
      </c>
      <c r="U257" s="1">
        <v>0</v>
      </c>
      <c r="V257" s="1">
        <v>0</v>
      </c>
      <c r="W257" s="35">
        <f t="shared" si="80"/>
        <v>143.52450473308627</v>
      </c>
    </row>
    <row r="258" spans="1:23" ht="13.9" customHeight="1" x14ac:dyDescent="0.15">
      <c r="A258" s="2" t="s">
        <v>0</v>
      </c>
      <c r="B258" s="2" t="s">
        <v>0</v>
      </c>
      <c r="C258" s="2" t="s">
        <v>67</v>
      </c>
      <c r="D258" s="40" t="s">
        <v>68</v>
      </c>
      <c r="E258" s="41"/>
      <c r="F258" s="6">
        <v>387730</v>
      </c>
      <c r="G258" s="6">
        <v>521246</v>
      </c>
      <c r="H258" s="1">
        <v>521246</v>
      </c>
      <c r="I258" s="1">
        <v>521246</v>
      </c>
      <c r="J258" s="1">
        <v>521246</v>
      </c>
      <c r="K258" s="1">
        <v>0</v>
      </c>
      <c r="L258" s="1">
        <v>0</v>
      </c>
      <c r="M258" s="1">
        <v>0</v>
      </c>
      <c r="N258" s="6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3">
        <v>0</v>
      </c>
      <c r="U258" s="1">
        <v>0</v>
      </c>
      <c r="V258" s="1">
        <v>0</v>
      </c>
      <c r="W258" s="35">
        <f t="shared" si="80"/>
        <v>134.43530291697832</v>
      </c>
    </row>
    <row r="259" spans="1:23" ht="8.25" customHeight="1" x14ac:dyDescent="0.15">
      <c r="A259" s="2" t="s">
        <v>0</v>
      </c>
      <c r="B259" s="2" t="s">
        <v>0</v>
      </c>
      <c r="C259" s="2" t="s">
        <v>69</v>
      </c>
      <c r="D259" s="40" t="s">
        <v>70</v>
      </c>
      <c r="E259" s="41"/>
      <c r="F259" s="6">
        <v>55399</v>
      </c>
      <c r="G259" s="6">
        <v>74427</v>
      </c>
      <c r="H259" s="1">
        <v>74427</v>
      </c>
      <c r="I259" s="1">
        <v>74427</v>
      </c>
      <c r="J259" s="1">
        <v>74427</v>
      </c>
      <c r="K259" s="1">
        <v>0</v>
      </c>
      <c r="L259" s="1">
        <v>0</v>
      </c>
      <c r="M259" s="1">
        <v>0</v>
      </c>
      <c r="N259" s="6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3">
        <v>0</v>
      </c>
      <c r="U259" s="1">
        <v>0</v>
      </c>
      <c r="V259" s="1">
        <v>0</v>
      </c>
      <c r="W259" s="35">
        <f t="shared" si="80"/>
        <v>134.34719038249787</v>
      </c>
    </row>
    <row r="260" spans="1:23" ht="8.25" customHeight="1" x14ac:dyDescent="0.15">
      <c r="A260" s="2" t="s">
        <v>0</v>
      </c>
      <c r="B260" s="2" t="s">
        <v>0</v>
      </c>
      <c r="C260" s="2" t="s">
        <v>98</v>
      </c>
      <c r="D260" s="40" t="s">
        <v>99</v>
      </c>
      <c r="E260" s="41"/>
      <c r="F260" s="6">
        <v>11506</v>
      </c>
      <c r="G260" s="6">
        <v>11656</v>
      </c>
      <c r="H260" s="1">
        <v>11656</v>
      </c>
      <c r="I260" s="1">
        <v>11656</v>
      </c>
      <c r="J260" s="1">
        <v>11656</v>
      </c>
      <c r="K260" s="1">
        <v>0</v>
      </c>
      <c r="L260" s="1">
        <v>0</v>
      </c>
      <c r="M260" s="1">
        <v>0</v>
      </c>
      <c r="N260" s="6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3">
        <v>0</v>
      </c>
      <c r="U260" s="1">
        <v>0</v>
      </c>
      <c r="V260" s="1">
        <v>0</v>
      </c>
      <c r="W260" s="35">
        <f t="shared" si="80"/>
        <v>101.30366765166001</v>
      </c>
    </row>
    <row r="261" spans="1:23" ht="8.25" customHeight="1" x14ac:dyDescent="0.15">
      <c r="A261" s="2" t="s">
        <v>0</v>
      </c>
      <c r="B261" s="2" t="s">
        <v>0</v>
      </c>
      <c r="C261" s="2" t="s">
        <v>39</v>
      </c>
      <c r="D261" s="40" t="s">
        <v>40</v>
      </c>
      <c r="E261" s="41"/>
      <c r="F261" s="6">
        <v>0</v>
      </c>
      <c r="G261" s="6">
        <v>500</v>
      </c>
      <c r="H261" s="1">
        <v>500</v>
      </c>
      <c r="I261" s="1">
        <v>500</v>
      </c>
      <c r="J261" s="1">
        <v>0</v>
      </c>
      <c r="K261" s="1">
        <v>500</v>
      </c>
      <c r="L261" s="1">
        <v>0</v>
      </c>
      <c r="M261" s="1">
        <v>0</v>
      </c>
      <c r="N261" s="6">
        <v>0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  <c r="T261" s="3">
        <v>0</v>
      </c>
      <c r="U261" s="1">
        <v>0</v>
      </c>
      <c r="V261" s="1">
        <v>0</v>
      </c>
      <c r="W261" s="35" t="s">
        <v>364</v>
      </c>
    </row>
    <row r="262" spans="1:23" ht="13.9" customHeight="1" x14ac:dyDescent="0.15">
      <c r="A262" s="2" t="s">
        <v>0</v>
      </c>
      <c r="B262" s="2" t="s">
        <v>0</v>
      </c>
      <c r="C262" s="2" t="s">
        <v>23</v>
      </c>
      <c r="D262" s="40" t="s">
        <v>24</v>
      </c>
      <c r="E262" s="41"/>
      <c r="F262" s="6">
        <v>105916</v>
      </c>
      <c r="G262" s="6">
        <v>77500</v>
      </c>
      <c r="H262" s="1">
        <v>77500</v>
      </c>
      <c r="I262" s="1">
        <v>77500</v>
      </c>
      <c r="J262" s="1">
        <v>0</v>
      </c>
      <c r="K262" s="1">
        <v>77500</v>
      </c>
      <c r="L262" s="1">
        <v>0</v>
      </c>
      <c r="M262" s="1">
        <v>0</v>
      </c>
      <c r="N262" s="6">
        <v>0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  <c r="T262" s="3">
        <v>0</v>
      </c>
      <c r="U262" s="1">
        <v>0</v>
      </c>
      <c r="V262" s="1">
        <v>0</v>
      </c>
      <c r="W262" s="35">
        <f t="shared" si="80"/>
        <v>73.171192265568948</v>
      </c>
    </row>
    <row r="263" spans="1:23" ht="13.9" customHeight="1" x14ac:dyDescent="0.15">
      <c r="A263" s="2" t="s">
        <v>0</v>
      </c>
      <c r="B263" s="2" t="s">
        <v>0</v>
      </c>
      <c r="C263" s="2" t="s">
        <v>210</v>
      </c>
      <c r="D263" s="40" t="s">
        <v>211</v>
      </c>
      <c r="E263" s="41"/>
      <c r="F263" s="6">
        <v>45800</v>
      </c>
      <c r="G263" s="6">
        <v>800</v>
      </c>
      <c r="H263" s="1">
        <v>800</v>
      </c>
      <c r="I263" s="1">
        <v>800</v>
      </c>
      <c r="J263" s="1">
        <v>0</v>
      </c>
      <c r="K263" s="1">
        <v>800</v>
      </c>
      <c r="L263" s="1">
        <v>0</v>
      </c>
      <c r="M263" s="1">
        <v>0</v>
      </c>
      <c r="N263" s="6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3">
        <v>0</v>
      </c>
      <c r="U263" s="1">
        <v>0</v>
      </c>
      <c r="V263" s="1">
        <v>0</v>
      </c>
      <c r="W263" s="35">
        <f t="shared" si="80"/>
        <v>1.7467248908296942</v>
      </c>
    </row>
    <row r="264" spans="1:23" ht="8.25" customHeight="1" x14ac:dyDescent="0.15">
      <c r="A264" s="2" t="s">
        <v>0</v>
      </c>
      <c r="B264" s="2" t="s">
        <v>0</v>
      </c>
      <c r="C264" s="2" t="s">
        <v>25</v>
      </c>
      <c r="D264" s="40" t="s">
        <v>26</v>
      </c>
      <c r="E264" s="41"/>
      <c r="F264" s="6">
        <v>243458</v>
      </c>
      <c r="G264" s="6">
        <v>254246</v>
      </c>
      <c r="H264" s="1">
        <v>254246</v>
      </c>
      <c r="I264" s="1">
        <v>254246</v>
      </c>
      <c r="J264" s="1">
        <v>0</v>
      </c>
      <c r="K264" s="1">
        <v>254246</v>
      </c>
      <c r="L264" s="1">
        <v>0</v>
      </c>
      <c r="M264" s="1">
        <v>0</v>
      </c>
      <c r="N264" s="6">
        <v>0</v>
      </c>
      <c r="O264" s="1">
        <v>0</v>
      </c>
      <c r="P264" s="1">
        <v>0</v>
      </c>
      <c r="Q264" s="1">
        <v>0</v>
      </c>
      <c r="R264" s="1">
        <v>0</v>
      </c>
      <c r="S264" s="1">
        <v>0</v>
      </c>
      <c r="T264" s="3">
        <v>0</v>
      </c>
      <c r="U264" s="1">
        <v>0</v>
      </c>
      <c r="V264" s="1">
        <v>0</v>
      </c>
      <c r="W264" s="35">
        <f t="shared" si="80"/>
        <v>104.43115444963813</v>
      </c>
    </row>
    <row r="265" spans="1:23" ht="8.25" customHeight="1" x14ac:dyDescent="0.15">
      <c r="A265" s="2" t="s">
        <v>0</v>
      </c>
      <c r="B265" s="2" t="s">
        <v>0</v>
      </c>
      <c r="C265" s="2" t="s">
        <v>27</v>
      </c>
      <c r="D265" s="40" t="s">
        <v>28</v>
      </c>
      <c r="E265" s="41"/>
      <c r="F265" s="6">
        <v>13053</v>
      </c>
      <c r="G265" s="6">
        <v>11300</v>
      </c>
      <c r="H265" s="1">
        <v>11300</v>
      </c>
      <c r="I265" s="1">
        <v>11300</v>
      </c>
      <c r="J265" s="1">
        <v>0</v>
      </c>
      <c r="K265" s="1">
        <v>11300</v>
      </c>
      <c r="L265" s="1">
        <v>0</v>
      </c>
      <c r="M265" s="1">
        <v>0</v>
      </c>
      <c r="N265" s="6">
        <v>0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  <c r="T265" s="3">
        <v>0</v>
      </c>
      <c r="U265" s="1">
        <v>0</v>
      </c>
      <c r="V265" s="1">
        <v>0</v>
      </c>
      <c r="W265" s="35">
        <f t="shared" si="80"/>
        <v>86.570137133226083</v>
      </c>
    </row>
    <row r="266" spans="1:23" ht="8.25" customHeight="1" x14ac:dyDescent="0.15">
      <c r="A266" s="2" t="s">
        <v>0</v>
      </c>
      <c r="B266" s="2" t="s">
        <v>0</v>
      </c>
      <c r="C266" s="2" t="s">
        <v>129</v>
      </c>
      <c r="D266" s="40" t="s">
        <v>130</v>
      </c>
      <c r="E266" s="41"/>
      <c r="F266" s="6">
        <v>2920</v>
      </c>
      <c r="G266" s="6">
        <v>2810</v>
      </c>
      <c r="H266" s="1">
        <v>2810</v>
      </c>
      <c r="I266" s="1">
        <v>2810</v>
      </c>
      <c r="J266" s="1">
        <v>0</v>
      </c>
      <c r="K266" s="1">
        <v>2810</v>
      </c>
      <c r="L266" s="1">
        <v>0</v>
      </c>
      <c r="M266" s="1">
        <v>0</v>
      </c>
      <c r="N266" s="6">
        <v>0</v>
      </c>
      <c r="O266" s="1">
        <v>0</v>
      </c>
      <c r="P266" s="1">
        <v>0</v>
      </c>
      <c r="Q266" s="1">
        <v>0</v>
      </c>
      <c r="R266" s="1">
        <v>0</v>
      </c>
      <c r="S266" s="1">
        <v>0</v>
      </c>
      <c r="T266" s="3">
        <v>0</v>
      </c>
      <c r="U266" s="1">
        <v>0</v>
      </c>
      <c r="V266" s="1">
        <v>0</v>
      </c>
      <c r="W266" s="35">
        <f t="shared" si="80"/>
        <v>96.232876712328761</v>
      </c>
    </row>
    <row r="267" spans="1:23" ht="8.25" customHeight="1" x14ac:dyDescent="0.15">
      <c r="A267" s="2" t="s">
        <v>0</v>
      </c>
      <c r="B267" s="2" t="s">
        <v>0</v>
      </c>
      <c r="C267" s="2" t="s">
        <v>29</v>
      </c>
      <c r="D267" s="40" t="s">
        <v>30</v>
      </c>
      <c r="E267" s="41"/>
      <c r="F267" s="6">
        <v>66634</v>
      </c>
      <c r="G267" s="6">
        <v>34010</v>
      </c>
      <c r="H267" s="1">
        <v>34010</v>
      </c>
      <c r="I267" s="1">
        <v>34010</v>
      </c>
      <c r="J267" s="1">
        <v>0</v>
      </c>
      <c r="K267" s="1">
        <v>34010</v>
      </c>
      <c r="L267" s="1">
        <v>0</v>
      </c>
      <c r="M267" s="1">
        <v>0</v>
      </c>
      <c r="N267" s="6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3">
        <v>0</v>
      </c>
      <c r="U267" s="1">
        <v>0</v>
      </c>
      <c r="V267" s="1">
        <v>0</v>
      </c>
      <c r="W267" s="35">
        <f t="shared" ref="W267:W330" si="100">G267/F267*100</f>
        <v>51.040009604706306</v>
      </c>
    </row>
    <row r="268" spans="1:23" ht="14.25" customHeight="1" x14ac:dyDescent="0.15">
      <c r="A268" s="2" t="s">
        <v>0</v>
      </c>
      <c r="B268" s="2" t="s">
        <v>0</v>
      </c>
      <c r="C268" s="2" t="s">
        <v>117</v>
      </c>
      <c r="D268" s="40" t="s">
        <v>118</v>
      </c>
      <c r="E268" s="41"/>
      <c r="F268" s="6">
        <v>10180</v>
      </c>
      <c r="G268" s="6">
        <v>7500</v>
      </c>
      <c r="H268" s="1">
        <v>7500</v>
      </c>
      <c r="I268" s="1">
        <v>7500</v>
      </c>
      <c r="J268" s="1">
        <v>0</v>
      </c>
      <c r="K268" s="1">
        <v>7500</v>
      </c>
      <c r="L268" s="1">
        <v>0</v>
      </c>
      <c r="M268" s="1">
        <v>0</v>
      </c>
      <c r="N268" s="6">
        <v>0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  <c r="T268" s="3">
        <v>0</v>
      </c>
      <c r="U268" s="1">
        <v>0</v>
      </c>
      <c r="V268" s="1">
        <v>0</v>
      </c>
      <c r="W268" s="35">
        <f t="shared" si="100"/>
        <v>73.673870333988205</v>
      </c>
    </row>
    <row r="269" spans="1:23" ht="23.25" customHeight="1" x14ac:dyDescent="0.15">
      <c r="A269" s="2" t="s">
        <v>0</v>
      </c>
      <c r="B269" s="2" t="s">
        <v>0</v>
      </c>
      <c r="C269" s="2" t="s">
        <v>58</v>
      </c>
      <c r="D269" s="40" t="s">
        <v>59</v>
      </c>
      <c r="E269" s="41"/>
      <c r="F269" s="6">
        <v>13550</v>
      </c>
      <c r="G269" s="6">
        <v>14900</v>
      </c>
      <c r="H269" s="1">
        <v>14900</v>
      </c>
      <c r="I269" s="1">
        <v>14900</v>
      </c>
      <c r="J269" s="1">
        <v>0</v>
      </c>
      <c r="K269" s="1">
        <v>14900</v>
      </c>
      <c r="L269" s="1">
        <v>0</v>
      </c>
      <c r="M269" s="1">
        <v>0</v>
      </c>
      <c r="N269" s="6">
        <v>0</v>
      </c>
      <c r="O269" s="1">
        <v>0</v>
      </c>
      <c r="P269" s="1">
        <v>0</v>
      </c>
      <c r="Q269" s="1">
        <v>0</v>
      </c>
      <c r="R269" s="1">
        <v>0</v>
      </c>
      <c r="S269" s="1">
        <v>0</v>
      </c>
      <c r="T269" s="3">
        <v>0</v>
      </c>
      <c r="U269" s="1">
        <v>0</v>
      </c>
      <c r="V269" s="1">
        <v>0</v>
      </c>
      <c r="W269" s="35">
        <f t="shared" si="100"/>
        <v>109.96309963099631</v>
      </c>
    </row>
    <row r="270" spans="1:23" ht="8.25" customHeight="1" x14ac:dyDescent="0.15">
      <c r="A270" s="2" t="s">
        <v>0</v>
      </c>
      <c r="B270" s="2" t="s">
        <v>0</v>
      </c>
      <c r="C270" s="2" t="s">
        <v>131</v>
      </c>
      <c r="D270" s="40" t="s">
        <v>132</v>
      </c>
      <c r="E270" s="41"/>
      <c r="F270" s="6">
        <v>2000</v>
      </c>
      <c r="G270" s="6">
        <v>2000</v>
      </c>
      <c r="H270" s="1">
        <v>2000</v>
      </c>
      <c r="I270" s="1">
        <v>2000</v>
      </c>
      <c r="J270" s="1">
        <v>0</v>
      </c>
      <c r="K270" s="1">
        <v>2000</v>
      </c>
      <c r="L270" s="1">
        <v>0</v>
      </c>
      <c r="M270" s="1">
        <v>0</v>
      </c>
      <c r="N270" s="6">
        <v>0</v>
      </c>
      <c r="O270" s="1">
        <v>0</v>
      </c>
      <c r="P270" s="1">
        <v>0</v>
      </c>
      <c r="Q270" s="1">
        <v>0</v>
      </c>
      <c r="R270" s="1">
        <v>0</v>
      </c>
      <c r="S270" s="1">
        <v>0</v>
      </c>
      <c r="T270" s="3">
        <v>0</v>
      </c>
      <c r="U270" s="1">
        <v>0</v>
      </c>
      <c r="V270" s="1">
        <v>0</v>
      </c>
      <c r="W270" s="35">
        <f t="shared" si="100"/>
        <v>100</v>
      </c>
    </row>
    <row r="271" spans="1:23" ht="8.25" customHeight="1" x14ac:dyDescent="0.15">
      <c r="A271" s="2" t="s">
        <v>0</v>
      </c>
      <c r="B271" s="2" t="s">
        <v>0</v>
      </c>
      <c r="C271" s="2" t="s">
        <v>41</v>
      </c>
      <c r="D271" s="40" t="s">
        <v>42</v>
      </c>
      <c r="E271" s="41"/>
      <c r="F271" s="6">
        <v>8100</v>
      </c>
      <c r="G271" s="6">
        <v>9000</v>
      </c>
      <c r="H271" s="1">
        <v>9000</v>
      </c>
      <c r="I271" s="1">
        <v>9000</v>
      </c>
      <c r="J271" s="1">
        <v>0</v>
      </c>
      <c r="K271" s="1">
        <v>9000</v>
      </c>
      <c r="L271" s="1">
        <v>0</v>
      </c>
      <c r="M271" s="1">
        <v>0</v>
      </c>
      <c r="N271" s="6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3">
        <v>0</v>
      </c>
      <c r="U271" s="1">
        <v>0</v>
      </c>
      <c r="V271" s="1">
        <v>0</v>
      </c>
      <c r="W271" s="35">
        <f t="shared" si="100"/>
        <v>111.11111111111111</v>
      </c>
    </row>
    <row r="272" spans="1:23" ht="14.25" customHeight="1" x14ac:dyDescent="0.15">
      <c r="A272" s="2" t="s">
        <v>0</v>
      </c>
      <c r="B272" s="2" t="s">
        <v>0</v>
      </c>
      <c r="C272" s="2" t="s">
        <v>135</v>
      </c>
      <c r="D272" s="40" t="s">
        <v>136</v>
      </c>
      <c r="E272" s="41"/>
      <c r="F272" s="6">
        <v>118964</v>
      </c>
      <c r="G272" s="6">
        <v>169091</v>
      </c>
      <c r="H272" s="1">
        <v>169091</v>
      </c>
      <c r="I272" s="1">
        <v>169091</v>
      </c>
      <c r="J272" s="1">
        <v>0</v>
      </c>
      <c r="K272" s="1">
        <v>169091</v>
      </c>
      <c r="L272" s="1">
        <v>0</v>
      </c>
      <c r="M272" s="1">
        <v>0</v>
      </c>
      <c r="N272" s="6">
        <v>0</v>
      </c>
      <c r="O272" s="1">
        <v>0</v>
      </c>
      <c r="P272" s="1">
        <v>0</v>
      </c>
      <c r="Q272" s="1">
        <v>0</v>
      </c>
      <c r="R272" s="1">
        <v>0</v>
      </c>
      <c r="S272" s="1">
        <v>0</v>
      </c>
      <c r="T272" s="3">
        <v>0</v>
      </c>
      <c r="U272" s="1">
        <v>0</v>
      </c>
      <c r="V272" s="1">
        <v>0</v>
      </c>
      <c r="W272" s="35">
        <f t="shared" si="100"/>
        <v>142.13627652062809</v>
      </c>
    </row>
    <row r="273" spans="1:28" ht="25.5" customHeight="1" x14ac:dyDescent="0.15">
      <c r="A273" s="2" t="s">
        <v>0</v>
      </c>
      <c r="B273" s="2" t="s">
        <v>0</v>
      </c>
      <c r="C273" s="2" t="s">
        <v>119</v>
      </c>
      <c r="D273" s="40" t="s">
        <v>120</v>
      </c>
      <c r="E273" s="41"/>
      <c r="F273" s="6">
        <v>3210</v>
      </c>
      <c r="G273" s="6">
        <v>4200</v>
      </c>
      <c r="H273" s="1">
        <v>4200</v>
      </c>
      <c r="I273" s="1">
        <v>4200</v>
      </c>
      <c r="J273" s="1">
        <v>0</v>
      </c>
      <c r="K273" s="1">
        <v>4200</v>
      </c>
      <c r="L273" s="1">
        <v>0</v>
      </c>
      <c r="M273" s="1">
        <v>0</v>
      </c>
      <c r="N273" s="6">
        <v>0</v>
      </c>
      <c r="O273" s="1">
        <v>0</v>
      </c>
      <c r="P273" s="1">
        <v>0</v>
      </c>
      <c r="Q273" s="1">
        <v>0</v>
      </c>
      <c r="R273" s="1">
        <v>0</v>
      </c>
      <c r="S273" s="1">
        <v>0</v>
      </c>
      <c r="T273" s="3">
        <v>0</v>
      </c>
      <c r="U273" s="1">
        <v>0</v>
      </c>
      <c r="V273" s="1">
        <v>0</v>
      </c>
      <c r="W273" s="35">
        <f t="shared" si="100"/>
        <v>130.84112149532709</v>
      </c>
    </row>
    <row r="274" spans="1:28" s="23" customFormat="1" ht="17.25" customHeight="1" x14ac:dyDescent="0.15">
      <c r="A274" s="21" t="s">
        <v>0</v>
      </c>
      <c r="B274" s="21">
        <v>80103</v>
      </c>
      <c r="C274" s="21" t="s">
        <v>0</v>
      </c>
      <c r="D274" s="57" t="s">
        <v>360</v>
      </c>
      <c r="E274" s="58"/>
      <c r="F274" s="22">
        <f>SUM(F275:F284)</f>
        <v>282658.02999999997</v>
      </c>
      <c r="G274" s="22">
        <f t="shared" ref="G274:U274" si="101">SUM(G275:G284)</f>
        <v>0</v>
      </c>
      <c r="H274" s="22">
        <f t="shared" si="101"/>
        <v>0</v>
      </c>
      <c r="I274" s="22">
        <f t="shared" si="101"/>
        <v>0</v>
      </c>
      <c r="J274" s="22">
        <f t="shared" si="101"/>
        <v>0</v>
      </c>
      <c r="K274" s="22">
        <f t="shared" si="101"/>
        <v>0</v>
      </c>
      <c r="L274" s="22">
        <f t="shared" si="101"/>
        <v>0</v>
      </c>
      <c r="M274" s="22">
        <f t="shared" si="101"/>
        <v>0</v>
      </c>
      <c r="N274" s="22">
        <f t="shared" si="101"/>
        <v>0</v>
      </c>
      <c r="O274" s="22">
        <f t="shared" si="101"/>
        <v>0</v>
      </c>
      <c r="P274" s="22">
        <f t="shared" si="101"/>
        <v>0</v>
      </c>
      <c r="Q274" s="22">
        <f t="shared" si="101"/>
        <v>0</v>
      </c>
      <c r="R274" s="22">
        <f t="shared" si="101"/>
        <v>0</v>
      </c>
      <c r="S274" s="22">
        <f t="shared" si="101"/>
        <v>0</v>
      </c>
      <c r="T274" s="22">
        <f t="shared" ref="T274" si="102">SUM(T275:T284)</f>
        <v>0</v>
      </c>
      <c r="U274" s="22">
        <f t="shared" si="101"/>
        <v>0</v>
      </c>
      <c r="V274" s="22">
        <f>SUM(V275:V293)</f>
        <v>0</v>
      </c>
      <c r="W274" s="31">
        <f t="shared" si="100"/>
        <v>0</v>
      </c>
    </row>
    <row r="275" spans="1:28" ht="15" customHeight="1" x14ac:dyDescent="0.15">
      <c r="A275" s="2" t="s">
        <v>0</v>
      </c>
      <c r="B275" s="2" t="s">
        <v>0</v>
      </c>
      <c r="C275" s="2" t="s">
        <v>123</v>
      </c>
      <c r="D275" s="40" t="s">
        <v>124</v>
      </c>
      <c r="E275" s="41"/>
      <c r="F275" s="6">
        <v>9758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6">
        <v>0</v>
      </c>
      <c r="R275" s="6">
        <v>0</v>
      </c>
      <c r="S275" s="6">
        <v>0</v>
      </c>
      <c r="T275" s="3">
        <v>0</v>
      </c>
      <c r="U275" s="3">
        <v>0</v>
      </c>
      <c r="V275" s="3">
        <v>0</v>
      </c>
      <c r="W275" s="35">
        <f t="shared" si="100"/>
        <v>0</v>
      </c>
    </row>
    <row r="276" spans="1:28" ht="13.9" customHeight="1" x14ac:dyDescent="0.15">
      <c r="A276" s="2" t="s">
        <v>0</v>
      </c>
      <c r="B276" s="2" t="s">
        <v>0</v>
      </c>
      <c r="C276" s="2" t="s">
        <v>107</v>
      </c>
      <c r="D276" s="40" t="s">
        <v>108</v>
      </c>
      <c r="E276" s="41"/>
      <c r="F276" s="6">
        <v>155365.98000000001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  <c r="S276" s="3">
        <v>0</v>
      </c>
      <c r="T276" s="3">
        <v>0</v>
      </c>
      <c r="U276" s="3">
        <v>0</v>
      </c>
      <c r="V276" s="3">
        <v>0</v>
      </c>
      <c r="W276" s="35">
        <f t="shared" si="100"/>
        <v>0</v>
      </c>
    </row>
    <row r="277" spans="1:28" ht="13.9" customHeight="1" x14ac:dyDescent="0.15">
      <c r="A277" s="2" t="s">
        <v>0</v>
      </c>
      <c r="B277" s="2" t="s">
        <v>0</v>
      </c>
      <c r="C277" s="2" t="s">
        <v>125</v>
      </c>
      <c r="D277" s="40" t="s">
        <v>126</v>
      </c>
      <c r="E277" s="41"/>
      <c r="F277" s="6">
        <v>18068.97</v>
      </c>
      <c r="G277" s="6">
        <v>0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  <c r="M277" s="3">
        <v>0</v>
      </c>
      <c r="N277" s="6">
        <v>0</v>
      </c>
      <c r="O277" s="3">
        <v>0</v>
      </c>
      <c r="P277" s="3">
        <v>0</v>
      </c>
      <c r="Q277" s="3">
        <v>0</v>
      </c>
      <c r="R277" s="3">
        <v>0</v>
      </c>
      <c r="S277" s="3">
        <v>0</v>
      </c>
      <c r="T277" s="3">
        <v>0</v>
      </c>
      <c r="U277" s="3">
        <v>0</v>
      </c>
      <c r="V277" s="3">
        <v>0</v>
      </c>
      <c r="W277" s="35">
        <f t="shared" si="100"/>
        <v>0</v>
      </c>
    </row>
    <row r="278" spans="1:28" ht="13.9" customHeight="1" x14ac:dyDescent="0.15">
      <c r="A278" s="2" t="s">
        <v>0</v>
      </c>
      <c r="B278" s="2" t="s">
        <v>0</v>
      </c>
      <c r="C278" s="2" t="s">
        <v>67</v>
      </c>
      <c r="D278" s="40" t="s">
        <v>68</v>
      </c>
      <c r="E278" s="41"/>
      <c r="F278" s="6">
        <v>30452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3">
        <v>0</v>
      </c>
      <c r="P278" s="3">
        <v>0</v>
      </c>
      <c r="Q278" s="3">
        <v>0</v>
      </c>
      <c r="R278" s="3">
        <v>0</v>
      </c>
      <c r="S278" s="3">
        <v>0</v>
      </c>
      <c r="T278" s="3">
        <v>0</v>
      </c>
      <c r="U278" s="3">
        <v>0</v>
      </c>
      <c r="V278" s="3">
        <v>0</v>
      </c>
      <c r="W278" s="35">
        <f t="shared" si="100"/>
        <v>0</v>
      </c>
    </row>
    <row r="279" spans="1:28" ht="8.25" customHeight="1" x14ac:dyDescent="0.15">
      <c r="A279" s="2" t="s">
        <v>0</v>
      </c>
      <c r="B279" s="2" t="s">
        <v>0</v>
      </c>
      <c r="C279" s="2" t="s">
        <v>69</v>
      </c>
      <c r="D279" s="40" t="s">
        <v>70</v>
      </c>
      <c r="E279" s="41"/>
      <c r="F279" s="6">
        <v>2752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3">
        <v>0</v>
      </c>
      <c r="Q279" s="3">
        <v>0</v>
      </c>
      <c r="R279" s="3">
        <v>0</v>
      </c>
      <c r="S279" s="3">
        <v>0</v>
      </c>
      <c r="T279" s="3">
        <v>0</v>
      </c>
      <c r="U279" s="3">
        <v>0</v>
      </c>
      <c r="V279" s="3">
        <v>0</v>
      </c>
      <c r="W279" s="35">
        <f t="shared" si="100"/>
        <v>0</v>
      </c>
    </row>
    <row r="280" spans="1:28" ht="16.5" customHeight="1" x14ac:dyDescent="0.15">
      <c r="A280" s="2" t="s">
        <v>0</v>
      </c>
      <c r="B280" s="2" t="s">
        <v>0</v>
      </c>
      <c r="C280" s="2" t="s">
        <v>23</v>
      </c>
      <c r="D280" s="40" t="s">
        <v>24</v>
      </c>
      <c r="E280" s="41"/>
      <c r="F280" s="6">
        <v>15688.52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3">
        <v>0</v>
      </c>
      <c r="Q280" s="3">
        <v>0</v>
      </c>
      <c r="R280" s="3">
        <v>0</v>
      </c>
      <c r="S280" s="3">
        <v>0</v>
      </c>
      <c r="T280" s="3">
        <v>0</v>
      </c>
      <c r="U280" s="3">
        <v>0</v>
      </c>
      <c r="V280" s="3">
        <v>0</v>
      </c>
      <c r="W280" s="35">
        <f t="shared" si="100"/>
        <v>0</v>
      </c>
    </row>
    <row r="281" spans="1:28" ht="8.25" customHeight="1" x14ac:dyDescent="0.15">
      <c r="A281" s="2" t="s">
        <v>0</v>
      </c>
      <c r="B281" s="2" t="s">
        <v>0</v>
      </c>
      <c r="C281" s="2" t="s">
        <v>25</v>
      </c>
      <c r="D281" s="40" t="s">
        <v>26</v>
      </c>
      <c r="E281" s="41"/>
      <c r="F281" s="6">
        <v>34300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3">
        <v>0</v>
      </c>
      <c r="S281" s="3">
        <v>0</v>
      </c>
      <c r="T281" s="3">
        <v>0</v>
      </c>
      <c r="U281" s="3">
        <v>0</v>
      </c>
      <c r="V281" s="3">
        <v>0</v>
      </c>
      <c r="W281" s="35">
        <f t="shared" si="100"/>
        <v>0</v>
      </c>
    </row>
    <row r="282" spans="1:28" ht="8.25" customHeight="1" x14ac:dyDescent="0.15">
      <c r="A282" s="2" t="s">
        <v>0</v>
      </c>
      <c r="B282" s="2" t="s">
        <v>0</v>
      </c>
      <c r="C282" s="2">
        <v>4280</v>
      </c>
      <c r="D282" s="59" t="s">
        <v>130</v>
      </c>
      <c r="E282" s="41"/>
      <c r="F282" s="6">
        <v>210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3">
        <v>0</v>
      </c>
      <c r="S282" s="3">
        <v>0</v>
      </c>
      <c r="T282" s="3">
        <v>0</v>
      </c>
      <c r="U282" s="3">
        <v>0</v>
      </c>
      <c r="V282" s="3">
        <v>0</v>
      </c>
      <c r="W282" s="35">
        <f t="shared" si="100"/>
        <v>0</v>
      </c>
    </row>
    <row r="283" spans="1:28" ht="8.25" customHeight="1" x14ac:dyDescent="0.15">
      <c r="A283" s="2" t="s">
        <v>0</v>
      </c>
      <c r="B283" s="2" t="s">
        <v>0</v>
      </c>
      <c r="C283" s="2">
        <v>4300</v>
      </c>
      <c r="D283" s="59" t="s">
        <v>30</v>
      </c>
      <c r="E283" s="41"/>
      <c r="F283" s="6">
        <v>3000</v>
      </c>
      <c r="G283" s="6">
        <v>0</v>
      </c>
      <c r="H283" s="6">
        <v>0</v>
      </c>
      <c r="I283" s="6">
        <v>0</v>
      </c>
      <c r="J283" s="6">
        <v>0</v>
      </c>
      <c r="K283" s="6">
        <v>0</v>
      </c>
      <c r="L283" s="6">
        <v>0</v>
      </c>
      <c r="M283" s="6">
        <v>0</v>
      </c>
      <c r="N283" s="6">
        <v>0</v>
      </c>
      <c r="O283" s="6">
        <v>0</v>
      </c>
      <c r="P283" s="6">
        <v>0</v>
      </c>
      <c r="Q283" s="6">
        <v>0</v>
      </c>
      <c r="R283" s="3">
        <v>0</v>
      </c>
      <c r="S283" s="3">
        <v>0</v>
      </c>
      <c r="T283" s="3">
        <v>0</v>
      </c>
      <c r="U283" s="3">
        <v>0</v>
      </c>
      <c r="V283" s="3">
        <v>0</v>
      </c>
      <c r="W283" s="35">
        <f t="shared" si="100"/>
        <v>0</v>
      </c>
    </row>
    <row r="284" spans="1:28" ht="18" customHeight="1" x14ac:dyDescent="0.15">
      <c r="A284" s="2" t="s">
        <v>0</v>
      </c>
      <c r="B284" s="2" t="s">
        <v>0</v>
      </c>
      <c r="C284" s="2">
        <v>4440</v>
      </c>
      <c r="D284" s="59" t="s">
        <v>136</v>
      </c>
      <c r="E284" s="41"/>
      <c r="F284" s="6">
        <v>13062.56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0</v>
      </c>
      <c r="R284" s="3">
        <v>0</v>
      </c>
      <c r="S284" s="3">
        <v>0</v>
      </c>
      <c r="T284" s="3">
        <v>0</v>
      </c>
      <c r="U284" s="3">
        <v>0</v>
      </c>
      <c r="V284" s="3">
        <v>0</v>
      </c>
      <c r="W284" s="35">
        <f t="shared" si="100"/>
        <v>0</v>
      </c>
    </row>
    <row r="285" spans="1:28" s="9" customFormat="1" ht="8.25" customHeight="1" x14ac:dyDescent="0.15">
      <c r="A285" s="7" t="s">
        <v>0</v>
      </c>
      <c r="B285" s="7" t="s">
        <v>212</v>
      </c>
      <c r="C285" s="7" t="s">
        <v>0</v>
      </c>
      <c r="D285" s="42" t="s">
        <v>213</v>
      </c>
      <c r="E285" s="43"/>
      <c r="F285" s="8">
        <f>SUM(F286:F298)</f>
        <v>627114.91999999993</v>
      </c>
      <c r="G285" s="8">
        <f>SUM(G286:G298)</f>
        <v>981947</v>
      </c>
      <c r="H285" s="8">
        <f t="shared" ref="H285:V285" si="103">SUM(H286:H298)</f>
        <v>981947</v>
      </c>
      <c r="I285" s="8">
        <f t="shared" si="103"/>
        <v>590890</v>
      </c>
      <c r="J285" s="8">
        <f t="shared" si="103"/>
        <v>492605</v>
      </c>
      <c r="K285" s="8">
        <f t="shared" si="103"/>
        <v>98285</v>
      </c>
      <c r="L285" s="8">
        <f t="shared" si="103"/>
        <v>369906</v>
      </c>
      <c r="M285" s="8">
        <f t="shared" si="103"/>
        <v>21151</v>
      </c>
      <c r="N285" s="8">
        <f t="shared" si="103"/>
        <v>0</v>
      </c>
      <c r="O285" s="8">
        <f t="shared" si="103"/>
        <v>0</v>
      </c>
      <c r="P285" s="8">
        <f t="shared" si="103"/>
        <v>0</v>
      </c>
      <c r="Q285" s="8">
        <f t="shared" si="103"/>
        <v>0</v>
      </c>
      <c r="R285" s="8">
        <f t="shared" si="103"/>
        <v>0</v>
      </c>
      <c r="S285" s="8">
        <f t="shared" si="103"/>
        <v>0</v>
      </c>
      <c r="T285" s="8">
        <f t="shared" ref="T285" si="104">SUM(T286:T298)</f>
        <v>0</v>
      </c>
      <c r="U285" s="8">
        <f t="shared" si="103"/>
        <v>0</v>
      </c>
      <c r="V285" s="8">
        <f t="shared" si="103"/>
        <v>0</v>
      </c>
      <c r="W285" s="31">
        <f t="shared" si="100"/>
        <v>156.58166767902765</v>
      </c>
      <c r="X285" s="23"/>
      <c r="Y285" s="23"/>
      <c r="Z285" s="23"/>
      <c r="AA285" s="23"/>
      <c r="AB285" s="23"/>
    </row>
    <row r="286" spans="1:28" ht="39.75" customHeight="1" x14ac:dyDescent="0.15">
      <c r="A286" s="2" t="s">
        <v>0</v>
      </c>
      <c r="B286" s="2" t="s">
        <v>0</v>
      </c>
      <c r="C286" s="2" t="s">
        <v>208</v>
      </c>
      <c r="D286" s="40" t="s">
        <v>209</v>
      </c>
      <c r="E286" s="41"/>
      <c r="F286" s="6">
        <v>35035</v>
      </c>
      <c r="G286" s="6">
        <v>60000</v>
      </c>
      <c r="H286" s="1">
        <v>60000</v>
      </c>
      <c r="I286" s="1">
        <v>0</v>
      </c>
      <c r="J286" s="1">
        <v>0</v>
      </c>
      <c r="K286" s="1">
        <v>0</v>
      </c>
      <c r="L286" s="1">
        <v>60000</v>
      </c>
      <c r="M286" s="1">
        <v>0</v>
      </c>
      <c r="N286" s="6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3">
        <v>0</v>
      </c>
      <c r="U286" s="1">
        <v>0</v>
      </c>
      <c r="V286" s="1">
        <v>0</v>
      </c>
      <c r="W286" s="35">
        <f t="shared" si="100"/>
        <v>171.25731411445696</v>
      </c>
    </row>
    <row r="287" spans="1:28" ht="19.5" customHeight="1" x14ac:dyDescent="0.15">
      <c r="A287" s="2" t="s">
        <v>0</v>
      </c>
      <c r="B287" s="2" t="s">
        <v>0</v>
      </c>
      <c r="C287" s="2" t="s">
        <v>214</v>
      </c>
      <c r="D287" s="40" t="s">
        <v>215</v>
      </c>
      <c r="E287" s="41"/>
      <c r="F287" s="6">
        <v>353389</v>
      </c>
      <c r="G287" s="6">
        <v>309906</v>
      </c>
      <c r="H287" s="1">
        <v>309906</v>
      </c>
      <c r="I287" s="1">
        <v>0</v>
      </c>
      <c r="J287" s="1">
        <v>0</v>
      </c>
      <c r="K287" s="1">
        <v>0</v>
      </c>
      <c r="L287" s="1">
        <v>309906</v>
      </c>
      <c r="M287" s="1">
        <v>0</v>
      </c>
      <c r="N287" s="6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3">
        <v>0</v>
      </c>
      <c r="U287" s="1">
        <v>0</v>
      </c>
      <c r="V287" s="1">
        <v>0</v>
      </c>
      <c r="W287" s="35">
        <f t="shared" si="100"/>
        <v>87.695429116356195</v>
      </c>
    </row>
    <row r="288" spans="1:28" ht="15" customHeight="1" x14ac:dyDescent="0.15">
      <c r="A288" s="2" t="s">
        <v>0</v>
      </c>
      <c r="B288" s="2" t="s">
        <v>0</v>
      </c>
      <c r="C288" s="2" t="s">
        <v>123</v>
      </c>
      <c r="D288" s="40" t="s">
        <v>124</v>
      </c>
      <c r="E288" s="41"/>
      <c r="F288" s="6">
        <v>8282</v>
      </c>
      <c r="G288" s="6">
        <v>21151</v>
      </c>
      <c r="H288" s="1">
        <v>21151</v>
      </c>
      <c r="I288" s="1">
        <v>0</v>
      </c>
      <c r="J288" s="1">
        <v>0</v>
      </c>
      <c r="K288" s="1">
        <v>0</v>
      </c>
      <c r="L288" s="1">
        <v>0</v>
      </c>
      <c r="M288" s="1">
        <v>21151</v>
      </c>
      <c r="N288" s="6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3">
        <v>0</v>
      </c>
      <c r="U288" s="1">
        <v>0</v>
      </c>
      <c r="V288" s="1">
        <v>0</v>
      </c>
      <c r="W288" s="35">
        <f t="shared" si="100"/>
        <v>255.38517266360782</v>
      </c>
    </row>
    <row r="289" spans="1:28" ht="13.9" customHeight="1" x14ac:dyDescent="0.15">
      <c r="A289" s="2" t="s">
        <v>0</v>
      </c>
      <c r="B289" s="2" t="s">
        <v>0</v>
      </c>
      <c r="C289" s="2" t="s">
        <v>107</v>
      </c>
      <c r="D289" s="40" t="s">
        <v>108</v>
      </c>
      <c r="E289" s="41"/>
      <c r="F289" s="6">
        <v>191371</v>
      </c>
      <c r="G289" s="6">
        <v>385708</v>
      </c>
      <c r="H289" s="1">
        <v>385708</v>
      </c>
      <c r="I289" s="1">
        <v>385708</v>
      </c>
      <c r="J289" s="1">
        <v>385708</v>
      </c>
      <c r="K289" s="1">
        <v>0</v>
      </c>
      <c r="L289" s="1">
        <v>0</v>
      </c>
      <c r="M289" s="1">
        <v>0</v>
      </c>
      <c r="N289" s="6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3">
        <v>0</v>
      </c>
      <c r="U289" s="1">
        <v>0</v>
      </c>
      <c r="V289" s="1">
        <v>0</v>
      </c>
      <c r="W289" s="35">
        <f t="shared" si="100"/>
        <v>201.54986910242408</v>
      </c>
    </row>
    <row r="290" spans="1:28" ht="13.9" customHeight="1" x14ac:dyDescent="0.15">
      <c r="A290" s="2" t="s">
        <v>0</v>
      </c>
      <c r="B290" s="2" t="s">
        <v>0</v>
      </c>
      <c r="C290" s="2" t="s">
        <v>125</v>
      </c>
      <c r="D290" s="40" t="s">
        <v>126</v>
      </c>
      <c r="E290" s="41"/>
      <c r="F290" s="6">
        <v>0</v>
      </c>
      <c r="G290" s="6">
        <v>24990</v>
      </c>
      <c r="H290" s="1">
        <v>24990</v>
      </c>
      <c r="I290" s="1">
        <v>24990</v>
      </c>
      <c r="J290" s="1">
        <v>24990</v>
      </c>
      <c r="K290" s="1">
        <v>0</v>
      </c>
      <c r="L290" s="1">
        <v>0</v>
      </c>
      <c r="M290" s="1">
        <v>0</v>
      </c>
      <c r="N290" s="6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3">
        <v>0</v>
      </c>
      <c r="U290" s="1">
        <v>0</v>
      </c>
      <c r="V290" s="1">
        <v>0</v>
      </c>
      <c r="W290" s="35" t="s">
        <v>364</v>
      </c>
    </row>
    <row r="291" spans="1:28" ht="13.9" customHeight="1" x14ac:dyDescent="0.15">
      <c r="A291" s="2" t="s">
        <v>0</v>
      </c>
      <c r="B291" s="2" t="s">
        <v>0</v>
      </c>
      <c r="C291" s="2" t="s">
        <v>67</v>
      </c>
      <c r="D291" s="40" t="s">
        <v>68</v>
      </c>
      <c r="E291" s="41"/>
      <c r="F291" s="6">
        <v>21801</v>
      </c>
      <c r="G291" s="6">
        <v>71720</v>
      </c>
      <c r="H291" s="1">
        <v>71720</v>
      </c>
      <c r="I291" s="1">
        <v>71720</v>
      </c>
      <c r="J291" s="1">
        <v>71720</v>
      </c>
      <c r="K291" s="1">
        <v>0</v>
      </c>
      <c r="L291" s="1">
        <v>0</v>
      </c>
      <c r="M291" s="1">
        <v>0</v>
      </c>
      <c r="N291" s="6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3">
        <v>0</v>
      </c>
      <c r="U291" s="1">
        <v>0</v>
      </c>
      <c r="V291" s="1">
        <v>0</v>
      </c>
      <c r="W291" s="35">
        <f t="shared" si="100"/>
        <v>328.97573505802484</v>
      </c>
    </row>
    <row r="292" spans="1:28" ht="8.25" customHeight="1" x14ac:dyDescent="0.15">
      <c r="A292" s="2" t="s">
        <v>0</v>
      </c>
      <c r="B292" s="2" t="s">
        <v>0</v>
      </c>
      <c r="C292" s="2" t="s">
        <v>69</v>
      </c>
      <c r="D292" s="40" t="s">
        <v>70</v>
      </c>
      <c r="E292" s="41"/>
      <c r="F292" s="6">
        <v>4099</v>
      </c>
      <c r="G292" s="6">
        <v>10187</v>
      </c>
      <c r="H292" s="1">
        <v>10187</v>
      </c>
      <c r="I292" s="1">
        <v>10187</v>
      </c>
      <c r="J292" s="1">
        <v>10187</v>
      </c>
      <c r="K292" s="1">
        <v>0</v>
      </c>
      <c r="L292" s="1">
        <v>0</v>
      </c>
      <c r="M292" s="1">
        <v>0</v>
      </c>
      <c r="N292" s="6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3">
        <v>0</v>
      </c>
      <c r="U292" s="1">
        <v>0</v>
      </c>
      <c r="V292" s="1">
        <v>0</v>
      </c>
      <c r="W292" s="35">
        <f t="shared" si="100"/>
        <v>248.52403025128078</v>
      </c>
    </row>
    <row r="293" spans="1:28" ht="13.9" customHeight="1" x14ac:dyDescent="0.15">
      <c r="A293" s="2" t="s">
        <v>0</v>
      </c>
      <c r="B293" s="2" t="s">
        <v>0</v>
      </c>
      <c r="C293" s="2" t="s">
        <v>23</v>
      </c>
      <c r="D293" s="40" t="s">
        <v>24</v>
      </c>
      <c r="E293" s="41"/>
      <c r="F293" s="6">
        <v>5905.48</v>
      </c>
      <c r="G293" s="6">
        <v>9450</v>
      </c>
      <c r="H293" s="1">
        <v>9450</v>
      </c>
      <c r="I293" s="1">
        <v>9450</v>
      </c>
      <c r="J293" s="1">
        <v>0</v>
      </c>
      <c r="K293" s="1">
        <v>9450</v>
      </c>
      <c r="L293" s="1">
        <v>0</v>
      </c>
      <c r="M293" s="1">
        <v>0</v>
      </c>
      <c r="N293" s="6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3">
        <v>0</v>
      </c>
      <c r="U293" s="1">
        <v>0</v>
      </c>
      <c r="V293" s="1">
        <v>0</v>
      </c>
      <c r="W293" s="35">
        <f t="shared" si="100"/>
        <v>160.02086197904322</v>
      </c>
    </row>
    <row r="294" spans="1:28" ht="13.9" customHeight="1" x14ac:dyDescent="0.15">
      <c r="A294" s="2" t="s">
        <v>0</v>
      </c>
      <c r="B294" s="2" t="s">
        <v>0</v>
      </c>
      <c r="C294" s="2" t="s">
        <v>210</v>
      </c>
      <c r="D294" s="40" t="s">
        <v>211</v>
      </c>
      <c r="E294" s="41"/>
      <c r="F294" s="6">
        <v>478</v>
      </c>
      <c r="G294" s="6">
        <v>10478</v>
      </c>
      <c r="H294" s="1">
        <v>10478</v>
      </c>
      <c r="I294" s="1">
        <v>10478</v>
      </c>
      <c r="J294" s="1">
        <v>0</v>
      </c>
      <c r="K294" s="1">
        <v>10478</v>
      </c>
      <c r="L294" s="1">
        <v>0</v>
      </c>
      <c r="M294" s="1">
        <v>0</v>
      </c>
      <c r="N294" s="6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3">
        <v>0</v>
      </c>
      <c r="U294" s="1">
        <v>0</v>
      </c>
      <c r="V294" s="1">
        <v>0</v>
      </c>
      <c r="W294" s="35">
        <f t="shared" si="100"/>
        <v>2192.050209205021</v>
      </c>
    </row>
    <row r="295" spans="1:28" ht="8.25" customHeight="1" x14ac:dyDescent="0.15">
      <c r="A295" s="2" t="s">
        <v>0</v>
      </c>
      <c r="B295" s="2" t="s">
        <v>0</v>
      </c>
      <c r="C295" s="2" t="s">
        <v>25</v>
      </c>
      <c r="D295" s="40" t="s">
        <v>26</v>
      </c>
      <c r="E295" s="41"/>
      <c r="F295" s="6">
        <v>200</v>
      </c>
      <c r="G295" s="6">
        <v>51450</v>
      </c>
      <c r="H295" s="1">
        <v>51450</v>
      </c>
      <c r="I295" s="1">
        <v>51450</v>
      </c>
      <c r="J295" s="1">
        <v>0</v>
      </c>
      <c r="K295" s="1">
        <v>51450</v>
      </c>
      <c r="L295" s="1">
        <v>0</v>
      </c>
      <c r="M295" s="1">
        <v>0</v>
      </c>
      <c r="N295" s="6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3">
        <v>0</v>
      </c>
      <c r="U295" s="1">
        <v>0</v>
      </c>
      <c r="V295" s="1">
        <v>0</v>
      </c>
      <c r="W295" s="35">
        <f t="shared" si="100"/>
        <v>25725</v>
      </c>
    </row>
    <row r="296" spans="1:28" ht="8.25" customHeight="1" x14ac:dyDescent="0.15">
      <c r="A296" s="2" t="s">
        <v>0</v>
      </c>
      <c r="B296" s="2" t="s">
        <v>0</v>
      </c>
      <c r="C296" s="2" t="s">
        <v>129</v>
      </c>
      <c r="D296" s="40" t="s">
        <v>130</v>
      </c>
      <c r="E296" s="41"/>
      <c r="F296" s="6">
        <v>20</v>
      </c>
      <c r="G296" s="6">
        <v>150</v>
      </c>
      <c r="H296" s="1">
        <v>150</v>
      </c>
      <c r="I296" s="1">
        <v>150</v>
      </c>
      <c r="J296" s="1">
        <v>0</v>
      </c>
      <c r="K296" s="1">
        <v>150</v>
      </c>
      <c r="L296" s="1">
        <v>0</v>
      </c>
      <c r="M296" s="1">
        <v>0</v>
      </c>
      <c r="N296" s="6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3">
        <v>0</v>
      </c>
      <c r="U296" s="1">
        <v>0</v>
      </c>
      <c r="V296" s="1">
        <v>0</v>
      </c>
      <c r="W296" s="35">
        <f t="shared" si="100"/>
        <v>750</v>
      </c>
    </row>
    <row r="297" spans="1:28" ht="8.25" customHeight="1" x14ac:dyDescent="0.15">
      <c r="A297" s="2" t="s">
        <v>0</v>
      </c>
      <c r="B297" s="2" t="s">
        <v>0</v>
      </c>
      <c r="C297" s="2" t="s">
        <v>29</v>
      </c>
      <c r="D297" s="40" t="s">
        <v>30</v>
      </c>
      <c r="E297" s="41"/>
      <c r="F297" s="6">
        <v>200</v>
      </c>
      <c r="G297" s="6">
        <v>2000</v>
      </c>
      <c r="H297" s="1">
        <v>2000</v>
      </c>
      <c r="I297" s="1">
        <v>2000</v>
      </c>
      <c r="J297" s="1">
        <v>0</v>
      </c>
      <c r="K297" s="1">
        <v>2000</v>
      </c>
      <c r="L297" s="1">
        <v>0</v>
      </c>
      <c r="M297" s="1">
        <v>0</v>
      </c>
      <c r="N297" s="6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3">
        <v>0</v>
      </c>
      <c r="U297" s="1">
        <v>0</v>
      </c>
      <c r="V297" s="1">
        <v>0</v>
      </c>
      <c r="W297" s="35">
        <f t="shared" si="100"/>
        <v>1000</v>
      </c>
    </row>
    <row r="298" spans="1:28" ht="15" customHeight="1" x14ac:dyDescent="0.15">
      <c r="A298" s="2" t="s">
        <v>0</v>
      </c>
      <c r="B298" s="2" t="s">
        <v>0</v>
      </c>
      <c r="C298" s="2" t="s">
        <v>135</v>
      </c>
      <c r="D298" s="40" t="s">
        <v>136</v>
      </c>
      <c r="E298" s="41"/>
      <c r="F298" s="6">
        <v>6334.44</v>
      </c>
      <c r="G298" s="6">
        <v>24757</v>
      </c>
      <c r="H298" s="1">
        <v>24757</v>
      </c>
      <c r="I298" s="1">
        <v>24757</v>
      </c>
      <c r="J298" s="1">
        <v>0</v>
      </c>
      <c r="K298" s="1">
        <v>24757</v>
      </c>
      <c r="L298" s="1">
        <v>0</v>
      </c>
      <c r="M298" s="1">
        <v>0</v>
      </c>
      <c r="N298" s="6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3">
        <v>0</v>
      </c>
      <c r="U298" s="1">
        <v>0</v>
      </c>
      <c r="V298" s="1">
        <v>0</v>
      </c>
      <c r="W298" s="35">
        <f t="shared" si="100"/>
        <v>390.83170730167154</v>
      </c>
    </row>
    <row r="299" spans="1:28" s="9" customFormat="1" ht="8.25" customHeight="1" x14ac:dyDescent="0.15">
      <c r="A299" s="7" t="s">
        <v>0</v>
      </c>
      <c r="B299" s="7" t="s">
        <v>216</v>
      </c>
      <c r="C299" s="7" t="s">
        <v>0</v>
      </c>
      <c r="D299" s="42" t="s">
        <v>217</v>
      </c>
      <c r="E299" s="43"/>
      <c r="F299" s="8">
        <f>SUM(F300:F311)</f>
        <v>1352419.94</v>
      </c>
      <c r="G299" s="8">
        <f>SUM(G300:G311)</f>
        <v>482905</v>
      </c>
      <c r="H299" s="8">
        <f t="shared" ref="H299:V299" si="105">SUM(H300:H311)</f>
        <v>482905</v>
      </c>
      <c r="I299" s="8">
        <f t="shared" si="105"/>
        <v>474687</v>
      </c>
      <c r="J299" s="8">
        <f t="shared" si="105"/>
        <v>305785</v>
      </c>
      <c r="K299" s="8">
        <f t="shared" si="105"/>
        <v>168902</v>
      </c>
      <c r="L299" s="8">
        <f t="shared" si="105"/>
        <v>0</v>
      </c>
      <c r="M299" s="8">
        <f t="shared" si="105"/>
        <v>8218</v>
      </c>
      <c r="N299" s="8">
        <f t="shared" si="105"/>
        <v>0</v>
      </c>
      <c r="O299" s="8">
        <f t="shared" si="105"/>
        <v>0</v>
      </c>
      <c r="P299" s="8">
        <f t="shared" si="105"/>
        <v>0</v>
      </c>
      <c r="Q299" s="8">
        <f t="shared" si="105"/>
        <v>0</v>
      </c>
      <c r="R299" s="8">
        <f t="shared" si="105"/>
        <v>0</v>
      </c>
      <c r="S299" s="8">
        <f t="shared" si="105"/>
        <v>0</v>
      </c>
      <c r="T299" s="8">
        <f t="shared" ref="T299" si="106">SUM(T300:T311)</f>
        <v>0</v>
      </c>
      <c r="U299" s="8">
        <f t="shared" si="105"/>
        <v>0</v>
      </c>
      <c r="V299" s="8">
        <f t="shared" si="105"/>
        <v>0</v>
      </c>
      <c r="W299" s="31">
        <f t="shared" si="100"/>
        <v>35.706734699578597</v>
      </c>
      <c r="X299" s="23"/>
      <c r="Y299" s="23"/>
      <c r="Z299" s="23"/>
      <c r="AA299" s="23"/>
      <c r="AB299" s="23"/>
    </row>
    <row r="300" spans="1:28" ht="13.9" customHeight="1" x14ac:dyDescent="0.15">
      <c r="A300" s="2" t="s">
        <v>0</v>
      </c>
      <c r="B300" s="2" t="s">
        <v>0</v>
      </c>
      <c r="C300" s="2" t="s">
        <v>123</v>
      </c>
      <c r="D300" s="40" t="s">
        <v>124</v>
      </c>
      <c r="E300" s="41"/>
      <c r="F300" s="6">
        <v>52902</v>
      </c>
      <c r="G300" s="6">
        <v>8218</v>
      </c>
      <c r="H300" s="1">
        <v>8218</v>
      </c>
      <c r="I300" s="1">
        <v>0</v>
      </c>
      <c r="J300" s="1">
        <v>0</v>
      </c>
      <c r="K300" s="1">
        <v>0</v>
      </c>
      <c r="L300" s="1">
        <v>0</v>
      </c>
      <c r="M300" s="1">
        <v>8218</v>
      </c>
      <c r="N300" s="6">
        <v>0</v>
      </c>
      <c r="O300" s="1">
        <v>0</v>
      </c>
      <c r="P300" s="1">
        <v>0</v>
      </c>
      <c r="Q300" s="1">
        <v>0</v>
      </c>
      <c r="R300" s="1">
        <v>0</v>
      </c>
      <c r="S300" s="1">
        <v>0</v>
      </c>
      <c r="T300" s="3">
        <v>0</v>
      </c>
      <c r="U300" s="1">
        <v>0</v>
      </c>
      <c r="V300" s="1">
        <v>0</v>
      </c>
      <c r="W300" s="35">
        <f t="shared" si="100"/>
        <v>15.534384333295529</v>
      </c>
    </row>
    <row r="301" spans="1:28" ht="13.9" customHeight="1" x14ac:dyDescent="0.15">
      <c r="A301" s="2" t="s">
        <v>0</v>
      </c>
      <c r="B301" s="2" t="s">
        <v>0</v>
      </c>
      <c r="C301" s="2" t="s">
        <v>107</v>
      </c>
      <c r="D301" s="40" t="s">
        <v>108</v>
      </c>
      <c r="E301" s="41"/>
      <c r="F301" s="6">
        <v>777463.06</v>
      </c>
      <c r="G301" s="6">
        <v>167740</v>
      </c>
      <c r="H301" s="1">
        <v>167740</v>
      </c>
      <c r="I301" s="1">
        <v>167740</v>
      </c>
      <c r="J301" s="1">
        <v>167740</v>
      </c>
      <c r="K301" s="1">
        <v>0</v>
      </c>
      <c r="L301" s="1">
        <v>0</v>
      </c>
      <c r="M301" s="1">
        <v>0</v>
      </c>
      <c r="N301" s="6">
        <v>0</v>
      </c>
      <c r="O301" s="1">
        <v>0</v>
      </c>
      <c r="P301" s="1">
        <v>0</v>
      </c>
      <c r="Q301" s="1">
        <v>0</v>
      </c>
      <c r="R301" s="1">
        <v>0</v>
      </c>
      <c r="S301" s="1">
        <v>0</v>
      </c>
      <c r="T301" s="3">
        <v>0</v>
      </c>
      <c r="U301" s="1">
        <v>0</v>
      </c>
      <c r="V301" s="1">
        <v>0</v>
      </c>
      <c r="W301" s="35">
        <f t="shared" si="100"/>
        <v>21.575301596965904</v>
      </c>
    </row>
    <row r="302" spans="1:28" ht="13.9" customHeight="1" x14ac:dyDescent="0.15">
      <c r="A302" s="2" t="s">
        <v>0</v>
      </c>
      <c r="B302" s="2" t="s">
        <v>0</v>
      </c>
      <c r="C302" s="2" t="s">
        <v>125</v>
      </c>
      <c r="D302" s="40" t="s">
        <v>126</v>
      </c>
      <c r="E302" s="41"/>
      <c r="F302" s="6">
        <v>93396.88</v>
      </c>
      <c r="G302" s="6">
        <v>88103</v>
      </c>
      <c r="H302" s="1">
        <v>88103</v>
      </c>
      <c r="I302" s="1">
        <v>88103</v>
      </c>
      <c r="J302" s="1">
        <v>88103</v>
      </c>
      <c r="K302" s="1">
        <v>0</v>
      </c>
      <c r="L302" s="1">
        <v>0</v>
      </c>
      <c r="M302" s="1">
        <v>0</v>
      </c>
      <c r="N302" s="6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3">
        <v>0</v>
      </c>
      <c r="U302" s="1">
        <v>0</v>
      </c>
      <c r="V302" s="1">
        <v>0</v>
      </c>
      <c r="W302" s="35">
        <f t="shared" si="100"/>
        <v>94.331844918160002</v>
      </c>
    </row>
    <row r="303" spans="1:28" ht="13.9" customHeight="1" x14ac:dyDescent="0.15">
      <c r="A303" s="2" t="s">
        <v>0</v>
      </c>
      <c r="B303" s="2" t="s">
        <v>0</v>
      </c>
      <c r="C303" s="2" t="s">
        <v>67</v>
      </c>
      <c r="D303" s="40" t="s">
        <v>68</v>
      </c>
      <c r="E303" s="41"/>
      <c r="F303" s="6">
        <v>178794</v>
      </c>
      <c r="G303" s="6">
        <v>44307</v>
      </c>
      <c r="H303" s="1">
        <v>44307</v>
      </c>
      <c r="I303" s="1">
        <v>44307</v>
      </c>
      <c r="J303" s="1">
        <v>44307</v>
      </c>
      <c r="K303" s="1">
        <v>0</v>
      </c>
      <c r="L303" s="1">
        <v>0</v>
      </c>
      <c r="M303" s="1">
        <v>0</v>
      </c>
      <c r="N303" s="6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3">
        <v>0</v>
      </c>
      <c r="U303" s="1">
        <v>0</v>
      </c>
      <c r="V303" s="1">
        <v>0</v>
      </c>
      <c r="W303" s="35">
        <f t="shared" si="100"/>
        <v>24.781032920567807</v>
      </c>
    </row>
    <row r="304" spans="1:28" ht="8.25" customHeight="1" x14ac:dyDescent="0.15">
      <c r="A304" s="2" t="s">
        <v>0</v>
      </c>
      <c r="B304" s="2" t="s">
        <v>0</v>
      </c>
      <c r="C304" s="2" t="s">
        <v>69</v>
      </c>
      <c r="D304" s="40" t="s">
        <v>70</v>
      </c>
      <c r="E304" s="41"/>
      <c r="F304" s="6">
        <v>24801</v>
      </c>
      <c r="G304" s="6">
        <v>5635</v>
      </c>
      <c r="H304" s="1">
        <v>5635</v>
      </c>
      <c r="I304" s="1">
        <v>5635</v>
      </c>
      <c r="J304" s="1">
        <v>5635</v>
      </c>
      <c r="K304" s="1">
        <v>0</v>
      </c>
      <c r="L304" s="1">
        <v>0</v>
      </c>
      <c r="M304" s="1">
        <v>0</v>
      </c>
      <c r="N304" s="6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3">
        <v>0</v>
      </c>
      <c r="U304" s="1">
        <v>0</v>
      </c>
      <c r="V304" s="1">
        <v>0</v>
      </c>
      <c r="W304" s="35">
        <f t="shared" si="100"/>
        <v>22.720858029918148</v>
      </c>
    </row>
    <row r="305" spans="1:28" ht="13.9" customHeight="1" x14ac:dyDescent="0.15">
      <c r="A305" s="2" t="s">
        <v>0</v>
      </c>
      <c r="B305" s="2" t="s">
        <v>0</v>
      </c>
      <c r="C305" s="2" t="s">
        <v>23</v>
      </c>
      <c r="D305" s="40" t="s">
        <v>24</v>
      </c>
      <c r="E305" s="41"/>
      <c r="F305" s="6">
        <v>5000</v>
      </c>
      <c r="G305" s="6">
        <v>1000</v>
      </c>
      <c r="H305" s="1">
        <v>1000</v>
      </c>
      <c r="I305" s="1">
        <v>1000</v>
      </c>
      <c r="J305" s="1">
        <v>0</v>
      </c>
      <c r="K305" s="1">
        <v>1000</v>
      </c>
      <c r="L305" s="1">
        <v>0</v>
      </c>
      <c r="M305" s="1">
        <v>0</v>
      </c>
      <c r="N305" s="6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3">
        <v>0</v>
      </c>
      <c r="U305" s="1">
        <v>0</v>
      </c>
      <c r="V305" s="1">
        <v>0</v>
      </c>
      <c r="W305" s="35">
        <f t="shared" si="100"/>
        <v>20</v>
      </c>
    </row>
    <row r="306" spans="1:28" ht="8.25" customHeight="1" x14ac:dyDescent="0.15">
      <c r="A306" s="2" t="s">
        <v>0</v>
      </c>
      <c r="B306" s="2" t="s">
        <v>0</v>
      </c>
      <c r="C306" s="2" t="s">
        <v>25</v>
      </c>
      <c r="D306" s="40" t="s">
        <v>26</v>
      </c>
      <c r="E306" s="41"/>
      <c r="F306" s="6">
        <v>101550</v>
      </c>
      <c r="G306" s="6">
        <v>102400</v>
      </c>
      <c r="H306" s="1">
        <v>102400</v>
      </c>
      <c r="I306" s="1">
        <v>102400</v>
      </c>
      <c r="J306" s="1">
        <v>0</v>
      </c>
      <c r="K306" s="1">
        <v>102400</v>
      </c>
      <c r="L306" s="1">
        <v>0</v>
      </c>
      <c r="M306" s="1">
        <v>0</v>
      </c>
      <c r="N306" s="6">
        <v>0</v>
      </c>
      <c r="O306" s="1">
        <v>0</v>
      </c>
      <c r="P306" s="1">
        <v>0</v>
      </c>
      <c r="Q306" s="1">
        <v>0</v>
      </c>
      <c r="R306" s="1">
        <v>0</v>
      </c>
      <c r="S306" s="1">
        <v>0</v>
      </c>
      <c r="T306" s="3">
        <v>0</v>
      </c>
      <c r="U306" s="1">
        <v>0</v>
      </c>
      <c r="V306" s="1">
        <v>0</v>
      </c>
      <c r="W306" s="35">
        <f t="shared" si="100"/>
        <v>100.83702609551946</v>
      </c>
    </row>
    <row r="307" spans="1:28" ht="8.25" customHeight="1" x14ac:dyDescent="0.15">
      <c r="A307" s="2" t="s">
        <v>0</v>
      </c>
      <c r="B307" s="2" t="s">
        <v>0</v>
      </c>
      <c r="C307" s="2" t="s">
        <v>129</v>
      </c>
      <c r="D307" s="40" t="s">
        <v>130</v>
      </c>
      <c r="E307" s="41"/>
      <c r="F307" s="6">
        <v>960</v>
      </c>
      <c r="G307" s="6">
        <v>0</v>
      </c>
      <c r="H307" s="6">
        <v>0</v>
      </c>
      <c r="I307" s="6">
        <v>0</v>
      </c>
      <c r="J307" s="6">
        <v>0</v>
      </c>
      <c r="K307" s="6">
        <v>0</v>
      </c>
      <c r="L307" s="6">
        <v>0</v>
      </c>
      <c r="M307" s="6">
        <v>0</v>
      </c>
      <c r="N307" s="6">
        <v>0</v>
      </c>
      <c r="O307" s="6">
        <v>0</v>
      </c>
      <c r="P307" s="6">
        <v>0</v>
      </c>
      <c r="Q307" s="3">
        <v>0</v>
      </c>
      <c r="R307" s="3">
        <v>0</v>
      </c>
      <c r="S307" s="3">
        <v>0</v>
      </c>
      <c r="T307" s="3">
        <v>0</v>
      </c>
      <c r="U307" s="3">
        <v>0</v>
      </c>
      <c r="V307" s="3">
        <v>0</v>
      </c>
      <c r="W307" s="35">
        <f t="shared" si="100"/>
        <v>0</v>
      </c>
    </row>
    <row r="308" spans="1:28" ht="8.25" customHeight="1" x14ac:dyDescent="0.15">
      <c r="A308" s="2" t="s">
        <v>0</v>
      </c>
      <c r="B308" s="2" t="s">
        <v>0</v>
      </c>
      <c r="C308" s="2" t="s">
        <v>29</v>
      </c>
      <c r="D308" s="40" t="s">
        <v>30</v>
      </c>
      <c r="E308" s="41"/>
      <c r="F308" s="6">
        <v>10000</v>
      </c>
      <c r="G308" s="6">
        <v>6000</v>
      </c>
      <c r="H308" s="1">
        <v>6000</v>
      </c>
      <c r="I308" s="1">
        <v>6000</v>
      </c>
      <c r="J308" s="1">
        <v>0</v>
      </c>
      <c r="K308" s="1">
        <v>6000</v>
      </c>
      <c r="L308" s="1">
        <v>0</v>
      </c>
      <c r="M308" s="1">
        <v>0</v>
      </c>
      <c r="N308" s="6">
        <v>0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  <c r="T308" s="3">
        <v>0</v>
      </c>
      <c r="U308" s="1">
        <v>0</v>
      </c>
      <c r="V308" s="1">
        <v>0</v>
      </c>
      <c r="W308" s="35">
        <f t="shared" si="100"/>
        <v>60</v>
      </c>
    </row>
    <row r="309" spans="1:28" ht="8.25" customHeight="1" x14ac:dyDescent="0.15">
      <c r="A309" s="2" t="s">
        <v>0</v>
      </c>
      <c r="B309" s="2" t="s">
        <v>0</v>
      </c>
      <c r="C309" s="2" t="s">
        <v>131</v>
      </c>
      <c r="D309" s="40" t="s">
        <v>132</v>
      </c>
      <c r="E309" s="41"/>
      <c r="F309" s="6">
        <v>100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3">
        <v>0</v>
      </c>
      <c r="N309" s="6">
        <v>0</v>
      </c>
      <c r="O309" s="3">
        <v>0</v>
      </c>
      <c r="P309" s="3">
        <v>0</v>
      </c>
      <c r="Q309" s="3">
        <v>0</v>
      </c>
      <c r="R309" s="3">
        <v>0</v>
      </c>
      <c r="S309" s="3">
        <v>0</v>
      </c>
      <c r="T309" s="3">
        <v>0</v>
      </c>
      <c r="U309" s="3">
        <v>0</v>
      </c>
      <c r="V309" s="3">
        <v>0</v>
      </c>
      <c r="W309" s="35">
        <f t="shared" si="100"/>
        <v>0</v>
      </c>
    </row>
    <row r="310" spans="1:28" ht="8.25" customHeight="1" x14ac:dyDescent="0.15">
      <c r="A310" s="2" t="s">
        <v>0</v>
      </c>
      <c r="B310" s="2" t="s">
        <v>0</v>
      </c>
      <c r="C310" s="2" t="s">
        <v>41</v>
      </c>
      <c r="D310" s="40" t="s">
        <v>42</v>
      </c>
      <c r="E310" s="41"/>
      <c r="F310" s="6">
        <v>50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3">
        <v>0</v>
      </c>
      <c r="P310" s="3">
        <v>0</v>
      </c>
      <c r="Q310" s="3">
        <v>0</v>
      </c>
      <c r="R310" s="3">
        <v>0</v>
      </c>
      <c r="S310" s="3">
        <v>0</v>
      </c>
      <c r="T310" s="3">
        <v>0</v>
      </c>
      <c r="U310" s="3">
        <v>0</v>
      </c>
      <c r="V310" s="3">
        <v>0</v>
      </c>
      <c r="W310" s="35">
        <f t="shared" si="100"/>
        <v>0</v>
      </c>
    </row>
    <row r="311" spans="1:28" ht="14.25" customHeight="1" x14ac:dyDescent="0.15">
      <c r="A311" s="2" t="s">
        <v>0</v>
      </c>
      <c r="B311" s="2" t="s">
        <v>0</v>
      </c>
      <c r="C311" s="2" t="s">
        <v>135</v>
      </c>
      <c r="D311" s="40" t="s">
        <v>136</v>
      </c>
      <c r="E311" s="41"/>
      <c r="F311" s="6">
        <v>107403</v>
      </c>
      <c r="G311" s="6">
        <v>59502</v>
      </c>
      <c r="H311" s="1">
        <v>59502</v>
      </c>
      <c r="I311" s="1">
        <v>59502</v>
      </c>
      <c r="J311" s="1">
        <v>0</v>
      </c>
      <c r="K311" s="1">
        <v>59502</v>
      </c>
      <c r="L311" s="1">
        <v>0</v>
      </c>
      <c r="M311" s="1">
        <v>0</v>
      </c>
      <c r="N311" s="6">
        <v>0</v>
      </c>
      <c r="O311" s="1">
        <v>0</v>
      </c>
      <c r="P311" s="1">
        <v>0</v>
      </c>
      <c r="Q311" s="1">
        <v>0</v>
      </c>
      <c r="R311" s="1">
        <v>0</v>
      </c>
      <c r="S311" s="1">
        <v>0</v>
      </c>
      <c r="T311" s="3">
        <v>0</v>
      </c>
      <c r="U311" s="1">
        <v>0</v>
      </c>
      <c r="V311" s="1">
        <v>0</v>
      </c>
      <c r="W311" s="35">
        <f t="shared" si="100"/>
        <v>55.400687131644368</v>
      </c>
    </row>
    <row r="312" spans="1:28" s="9" customFormat="1" ht="8.25" customHeight="1" x14ac:dyDescent="0.15">
      <c r="A312" s="7" t="s">
        <v>0</v>
      </c>
      <c r="B312" s="7" t="s">
        <v>218</v>
      </c>
      <c r="C312" s="7" t="s">
        <v>0</v>
      </c>
      <c r="D312" s="42" t="s">
        <v>219</v>
      </c>
      <c r="E312" s="43"/>
      <c r="F312" s="8">
        <f>SUM(F313:F314)</f>
        <v>426551</v>
      </c>
      <c r="G312" s="8">
        <f>SUM(G313:G314)</f>
        <v>449000</v>
      </c>
      <c r="H312" s="8">
        <f t="shared" ref="H312:V312" si="107">SUM(H313:H314)</f>
        <v>449000</v>
      </c>
      <c r="I312" s="8">
        <f t="shared" si="107"/>
        <v>390000</v>
      </c>
      <c r="J312" s="8">
        <f t="shared" si="107"/>
        <v>0</v>
      </c>
      <c r="K312" s="8">
        <f t="shared" si="107"/>
        <v>390000</v>
      </c>
      <c r="L312" s="8">
        <f t="shared" si="107"/>
        <v>59000</v>
      </c>
      <c r="M312" s="8">
        <f t="shared" si="107"/>
        <v>0</v>
      </c>
      <c r="N312" s="8">
        <f t="shared" si="107"/>
        <v>0</v>
      </c>
      <c r="O312" s="8">
        <f t="shared" si="107"/>
        <v>0</v>
      </c>
      <c r="P312" s="8">
        <f t="shared" si="107"/>
        <v>0</v>
      </c>
      <c r="Q312" s="8">
        <f t="shared" si="107"/>
        <v>0</v>
      </c>
      <c r="R312" s="8">
        <f t="shared" si="107"/>
        <v>0</v>
      </c>
      <c r="S312" s="8">
        <f t="shared" si="107"/>
        <v>0</v>
      </c>
      <c r="T312" s="8">
        <f t="shared" ref="T312" si="108">SUM(T313:T314)</f>
        <v>0</v>
      </c>
      <c r="U312" s="8">
        <f t="shared" si="107"/>
        <v>0</v>
      </c>
      <c r="V312" s="8">
        <f t="shared" si="107"/>
        <v>0</v>
      </c>
      <c r="W312" s="31">
        <f t="shared" si="100"/>
        <v>105.26291111731069</v>
      </c>
      <c r="X312" s="23"/>
      <c r="Y312" s="23"/>
      <c r="Z312" s="23"/>
      <c r="AA312" s="23"/>
      <c r="AB312" s="23"/>
    </row>
    <row r="313" spans="1:28" ht="54.75" customHeight="1" x14ac:dyDescent="0.15">
      <c r="A313" s="2" t="s">
        <v>0</v>
      </c>
      <c r="B313" s="2" t="s">
        <v>0</v>
      </c>
      <c r="C313" s="2" t="s">
        <v>147</v>
      </c>
      <c r="D313" s="40" t="s">
        <v>148</v>
      </c>
      <c r="E313" s="41"/>
      <c r="F313" s="6">
        <v>46200</v>
      </c>
      <c r="G313" s="6">
        <v>59000</v>
      </c>
      <c r="H313" s="1">
        <v>59000</v>
      </c>
      <c r="I313" s="1">
        <v>0</v>
      </c>
      <c r="J313" s="1">
        <v>0</v>
      </c>
      <c r="K313" s="1">
        <v>0</v>
      </c>
      <c r="L313" s="1">
        <v>59000</v>
      </c>
      <c r="M313" s="1">
        <v>0</v>
      </c>
      <c r="N313" s="6">
        <v>0</v>
      </c>
      <c r="O313" s="1">
        <v>0</v>
      </c>
      <c r="P313" s="1">
        <v>0</v>
      </c>
      <c r="Q313" s="1">
        <v>0</v>
      </c>
      <c r="R313" s="1">
        <v>0</v>
      </c>
      <c r="S313" s="1">
        <v>0</v>
      </c>
      <c r="T313" s="3">
        <v>0</v>
      </c>
      <c r="U313" s="1">
        <v>0</v>
      </c>
      <c r="V313" s="1">
        <v>0</v>
      </c>
      <c r="W313" s="35">
        <f t="shared" si="100"/>
        <v>127.70562770562771</v>
      </c>
    </row>
    <row r="314" spans="1:28" ht="8.25" customHeight="1" x14ac:dyDescent="0.15">
      <c r="A314" s="2" t="s">
        <v>0</v>
      </c>
      <c r="B314" s="2" t="s">
        <v>0</v>
      </c>
      <c r="C314" s="2" t="s">
        <v>29</v>
      </c>
      <c r="D314" s="40" t="s">
        <v>30</v>
      </c>
      <c r="E314" s="41"/>
      <c r="F314" s="6">
        <v>380351</v>
      </c>
      <c r="G314" s="6">
        <v>390000</v>
      </c>
      <c r="H314" s="1">
        <v>390000</v>
      </c>
      <c r="I314" s="1">
        <v>390000</v>
      </c>
      <c r="J314" s="1">
        <v>0</v>
      </c>
      <c r="K314" s="1">
        <v>390000</v>
      </c>
      <c r="L314" s="1">
        <v>0</v>
      </c>
      <c r="M314" s="1">
        <v>0</v>
      </c>
      <c r="N314" s="6">
        <v>0</v>
      </c>
      <c r="O314" s="1">
        <v>0</v>
      </c>
      <c r="P314" s="1">
        <v>0</v>
      </c>
      <c r="Q314" s="1">
        <v>0</v>
      </c>
      <c r="R314" s="1">
        <v>0</v>
      </c>
      <c r="S314" s="1">
        <v>0</v>
      </c>
      <c r="T314" s="3">
        <v>0</v>
      </c>
      <c r="U314" s="1">
        <v>0</v>
      </c>
      <c r="V314" s="1">
        <v>0</v>
      </c>
      <c r="W314" s="35">
        <f t="shared" si="100"/>
        <v>102.5368672620816</v>
      </c>
    </row>
    <row r="315" spans="1:28" s="9" customFormat="1" ht="15" customHeight="1" x14ac:dyDescent="0.15">
      <c r="A315" s="7" t="s">
        <v>0</v>
      </c>
      <c r="B315" s="7" t="s">
        <v>220</v>
      </c>
      <c r="C315" s="7" t="s">
        <v>0</v>
      </c>
      <c r="D315" s="42" t="s">
        <v>221</v>
      </c>
      <c r="E315" s="43"/>
      <c r="F315" s="8">
        <f>SUM(F316:F319)</f>
        <v>35008</v>
      </c>
      <c r="G315" s="8">
        <f>SUM(G316:G319)</f>
        <v>25251</v>
      </c>
      <c r="H315" s="8">
        <f t="shared" ref="H315:V315" si="109">SUM(H316:H319)</f>
        <v>25251</v>
      </c>
      <c r="I315" s="8">
        <f t="shared" si="109"/>
        <v>25251</v>
      </c>
      <c r="J315" s="8">
        <f t="shared" si="109"/>
        <v>0</v>
      </c>
      <c r="K315" s="8">
        <f t="shared" si="109"/>
        <v>25251</v>
      </c>
      <c r="L315" s="8">
        <f t="shared" si="109"/>
        <v>0</v>
      </c>
      <c r="M315" s="8">
        <f t="shared" si="109"/>
        <v>0</v>
      </c>
      <c r="N315" s="8">
        <f t="shared" si="109"/>
        <v>0</v>
      </c>
      <c r="O315" s="8">
        <f t="shared" si="109"/>
        <v>0</v>
      </c>
      <c r="P315" s="8">
        <f t="shared" si="109"/>
        <v>0</v>
      </c>
      <c r="Q315" s="8">
        <f t="shared" si="109"/>
        <v>0</v>
      </c>
      <c r="R315" s="8">
        <f t="shared" si="109"/>
        <v>0</v>
      </c>
      <c r="S315" s="8">
        <f t="shared" si="109"/>
        <v>0</v>
      </c>
      <c r="T315" s="8">
        <f t="shared" ref="T315" si="110">SUM(T316:T319)</f>
        <v>0</v>
      </c>
      <c r="U315" s="8">
        <f t="shared" si="109"/>
        <v>0</v>
      </c>
      <c r="V315" s="8">
        <f t="shared" si="109"/>
        <v>0</v>
      </c>
      <c r="W315" s="31">
        <f t="shared" si="100"/>
        <v>72.129227605118828</v>
      </c>
      <c r="X315" s="23"/>
      <c r="Y315" s="23"/>
      <c r="Z315" s="23"/>
      <c r="AA315" s="23"/>
      <c r="AB315" s="23"/>
    </row>
    <row r="316" spans="1:28" ht="13.9" customHeight="1" x14ac:dyDescent="0.15">
      <c r="A316" s="2" t="s">
        <v>0</v>
      </c>
      <c r="B316" s="2" t="s">
        <v>0</v>
      </c>
      <c r="C316" s="2" t="s">
        <v>23</v>
      </c>
      <c r="D316" s="40" t="s">
        <v>24</v>
      </c>
      <c r="E316" s="41"/>
      <c r="F316" s="6">
        <v>5000</v>
      </c>
      <c r="G316" s="6">
        <v>7000</v>
      </c>
      <c r="H316" s="1">
        <v>7000</v>
      </c>
      <c r="I316" s="1">
        <v>7000</v>
      </c>
      <c r="J316" s="1">
        <v>0</v>
      </c>
      <c r="K316" s="1">
        <v>7000</v>
      </c>
      <c r="L316" s="1">
        <v>0</v>
      </c>
      <c r="M316" s="1">
        <v>0</v>
      </c>
      <c r="N316" s="6">
        <v>0</v>
      </c>
      <c r="O316" s="1">
        <v>0</v>
      </c>
      <c r="P316" s="1">
        <v>0</v>
      </c>
      <c r="Q316" s="1">
        <v>0</v>
      </c>
      <c r="R316" s="1">
        <v>0</v>
      </c>
      <c r="S316" s="1">
        <v>0</v>
      </c>
      <c r="T316" s="3">
        <v>0</v>
      </c>
      <c r="U316" s="1">
        <v>0</v>
      </c>
      <c r="V316" s="1">
        <v>0</v>
      </c>
      <c r="W316" s="35">
        <f t="shared" si="100"/>
        <v>140</v>
      </c>
    </row>
    <row r="317" spans="1:28" ht="8.25" customHeight="1" x14ac:dyDescent="0.15">
      <c r="A317" s="2" t="s">
        <v>0</v>
      </c>
      <c r="B317" s="2" t="s">
        <v>0</v>
      </c>
      <c r="C317" s="2" t="s">
        <v>29</v>
      </c>
      <c r="D317" s="40" t="s">
        <v>30</v>
      </c>
      <c r="E317" s="41"/>
      <c r="F317" s="6">
        <v>7000</v>
      </c>
      <c r="G317" s="6">
        <v>0</v>
      </c>
      <c r="H317" s="6">
        <v>0</v>
      </c>
      <c r="I317" s="6">
        <v>0</v>
      </c>
      <c r="J317" s="6">
        <v>0</v>
      </c>
      <c r="K317" s="6">
        <v>0</v>
      </c>
      <c r="L317" s="6">
        <v>0</v>
      </c>
      <c r="M317" s="6">
        <v>0</v>
      </c>
      <c r="N317" s="6">
        <v>0</v>
      </c>
      <c r="O317" s="6">
        <v>0</v>
      </c>
      <c r="P317" s="6">
        <v>0</v>
      </c>
      <c r="Q317" s="3">
        <v>0</v>
      </c>
      <c r="R317" s="3">
        <v>0</v>
      </c>
      <c r="S317" s="3">
        <v>0</v>
      </c>
      <c r="T317" s="3">
        <v>0</v>
      </c>
      <c r="U317" s="3">
        <v>0</v>
      </c>
      <c r="V317" s="3">
        <v>0</v>
      </c>
      <c r="W317" s="35">
        <f t="shared" si="100"/>
        <v>0</v>
      </c>
    </row>
    <row r="318" spans="1:28" ht="8.25" customHeight="1" x14ac:dyDescent="0.15">
      <c r="A318" s="2" t="s">
        <v>0</v>
      </c>
      <c r="B318" s="2" t="s">
        <v>0</v>
      </c>
      <c r="C318" s="2" t="s">
        <v>131</v>
      </c>
      <c r="D318" s="40" t="s">
        <v>132</v>
      </c>
      <c r="E318" s="41"/>
      <c r="F318" s="6">
        <v>5000</v>
      </c>
      <c r="G318" s="6">
        <v>5000</v>
      </c>
      <c r="H318" s="1">
        <v>5000</v>
      </c>
      <c r="I318" s="1">
        <v>5000</v>
      </c>
      <c r="J318" s="1">
        <v>0</v>
      </c>
      <c r="K318" s="1">
        <v>5000</v>
      </c>
      <c r="L318" s="1">
        <v>0</v>
      </c>
      <c r="M318" s="1">
        <v>0</v>
      </c>
      <c r="N318" s="6">
        <v>0</v>
      </c>
      <c r="O318" s="1">
        <v>0</v>
      </c>
      <c r="P318" s="1">
        <v>0</v>
      </c>
      <c r="Q318" s="1">
        <v>0</v>
      </c>
      <c r="R318" s="1">
        <v>0</v>
      </c>
      <c r="S318" s="1">
        <v>0</v>
      </c>
      <c r="T318" s="3">
        <v>0</v>
      </c>
      <c r="U318" s="1">
        <v>0</v>
      </c>
      <c r="V318" s="1">
        <v>0</v>
      </c>
      <c r="W318" s="35">
        <f t="shared" si="100"/>
        <v>100</v>
      </c>
    </row>
    <row r="319" spans="1:28" ht="23.25" customHeight="1" x14ac:dyDescent="0.15">
      <c r="A319" s="2" t="s">
        <v>0</v>
      </c>
      <c r="B319" s="2" t="s">
        <v>0</v>
      </c>
      <c r="C319" s="2" t="s">
        <v>119</v>
      </c>
      <c r="D319" s="40" t="s">
        <v>120</v>
      </c>
      <c r="E319" s="41"/>
      <c r="F319" s="6">
        <v>18008</v>
      </c>
      <c r="G319" s="6">
        <v>13251</v>
      </c>
      <c r="H319" s="1">
        <v>13251</v>
      </c>
      <c r="I319" s="1">
        <v>13251</v>
      </c>
      <c r="J319" s="1">
        <v>0</v>
      </c>
      <c r="K319" s="1">
        <v>13251</v>
      </c>
      <c r="L319" s="1">
        <v>0</v>
      </c>
      <c r="M319" s="1">
        <v>0</v>
      </c>
      <c r="N319" s="6">
        <v>0</v>
      </c>
      <c r="O319" s="1">
        <v>0</v>
      </c>
      <c r="P319" s="1">
        <v>0</v>
      </c>
      <c r="Q319" s="1">
        <v>0</v>
      </c>
      <c r="R319" s="1">
        <v>0</v>
      </c>
      <c r="S319" s="1">
        <v>0</v>
      </c>
      <c r="T319" s="3">
        <v>0</v>
      </c>
      <c r="U319" s="1">
        <v>0</v>
      </c>
      <c r="V319" s="1">
        <v>0</v>
      </c>
      <c r="W319" s="35">
        <f t="shared" si="100"/>
        <v>73.583962683251897</v>
      </c>
    </row>
    <row r="320" spans="1:28" s="9" customFormat="1" ht="16.5" customHeight="1" x14ac:dyDescent="0.15">
      <c r="A320" s="7" t="s">
        <v>0</v>
      </c>
      <c r="B320" s="7" t="s">
        <v>222</v>
      </c>
      <c r="C320" s="7" t="s">
        <v>0</v>
      </c>
      <c r="D320" s="42" t="s">
        <v>223</v>
      </c>
      <c r="E320" s="43"/>
      <c r="F320" s="8">
        <f>SUM(F321:F334)</f>
        <v>754660.24</v>
      </c>
      <c r="G320" s="8">
        <f t="shared" ref="G320:U320" si="111">SUM(G321:G334)</f>
        <v>714690</v>
      </c>
      <c r="H320" s="8">
        <f t="shared" si="111"/>
        <v>714690</v>
      </c>
      <c r="I320" s="8">
        <f t="shared" si="111"/>
        <v>713690</v>
      </c>
      <c r="J320" s="8">
        <f t="shared" si="111"/>
        <v>356043</v>
      </c>
      <c r="K320" s="8">
        <f t="shared" si="111"/>
        <v>357647</v>
      </c>
      <c r="L320" s="8">
        <f t="shared" si="111"/>
        <v>0</v>
      </c>
      <c r="M320" s="8">
        <f t="shared" si="111"/>
        <v>1000</v>
      </c>
      <c r="N320" s="8">
        <f t="shared" si="111"/>
        <v>0</v>
      </c>
      <c r="O320" s="8">
        <f t="shared" si="111"/>
        <v>0</v>
      </c>
      <c r="P320" s="8">
        <f t="shared" si="111"/>
        <v>0</v>
      </c>
      <c r="Q320" s="8">
        <f t="shared" si="111"/>
        <v>0</v>
      </c>
      <c r="R320" s="8">
        <f t="shared" si="111"/>
        <v>0</v>
      </c>
      <c r="S320" s="8">
        <f t="shared" si="111"/>
        <v>0</v>
      </c>
      <c r="T320" s="8">
        <f t="shared" ref="T320" si="112">SUM(T321:T334)</f>
        <v>0</v>
      </c>
      <c r="U320" s="8">
        <f t="shared" si="111"/>
        <v>0</v>
      </c>
      <c r="V320" s="8">
        <f t="shared" ref="V320" si="113">SUM(V321:V333)</f>
        <v>0</v>
      </c>
      <c r="W320" s="35">
        <f t="shared" si="100"/>
        <v>94.703545001920332</v>
      </c>
      <c r="X320" s="23"/>
      <c r="Y320" s="23"/>
      <c r="Z320" s="23"/>
      <c r="AA320" s="23"/>
      <c r="AB320" s="23"/>
    </row>
    <row r="321" spans="1:28" ht="15" customHeight="1" x14ac:dyDescent="0.15">
      <c r="A321" s="2" t="s">
        <v>0</v>
      </c>
      <c r="B321" s="2" t="s">
        <v>0</v>
      </c>
      <c r="C321" s="2" t="s">
        <v>123</v>
      </c>
      <c r="D321" s="40" t="s">
        <v>124</v>
      </c>
      <c r="E321" s="41"/>
      <c r="F321" s="6">
        <v>900</v>
      </c>
      <c r="G321" s="6">
        <v>1000</v>
      </c>
      <c r="H321" s="1">
        <v>1000</v>
      </c>
      <c r="I321" s="1">
        <v>0</v>
      </c>
      <c r="J321" s="1">
        <v>0</v>
      </c>
      <c r="K321" s="1">
        <v>0</v>
      </c>
      <c r="L321" s="1">
        <v>0</v>
      </c>
      <c r="M321" s="1">
        <v>1000</v>
      </c>
      <c r="N321" s="6">
        <v>0</v>
      </c>
      <c r="O321" s="1">
        <v>0</v>
      </c>
      <c r="P321" s="1">
        <v>0</v>
      </c>
      <c r="Q321" s="1">
        <v>0</v>
      </c>
      <c r="R321" s="1">
        <v>0</v>
      </c>
      <c r="S321" s="1">
        <v>0</v>
      </c>
      <c r="T321" s="3">
        <v>0</v>
      </c>
      <c r="U321" s="1">
        <v>0</v>
      </c>
      <c r="V321" s="1">
        <v>0</v>
      </c>
      <c r="W321" s="35">
        <f t="shared" si="100"/>
        <v>111.11111111111111</v>
      </c>
    </row>
    <row r="322" spans="1:28" ht="13.9" customHeight="1" x14ac:dyDescent="0.15">
      <c r="A322" s="2" t="s">
        <v>0</v>
      </c>
      <c r="B322" s="2" t="s">
        <v>0</v>
      </c>
      <c r="C322" s="2" t="s">
        <v>107</v>
      </c>
      <c r="D322" s="40" t="s">
        <v>108</v>
      </c>
      <c r="E322" s="41"/>
      <c r="F322" s="6">
        <v>277770</v>
      </c>
      <c r="G322" s="6">
        <v>273000</v>
      </c>
      <c r="H322" s="1">
        <v>273000</v>
      </c>
      <c r="I322" s="1">
        <v>273000</v>
      </c>
      <c r="J322" s="1">
        <v>273000</v>
      </c>
      <c r="K322" s="1">
        <v>0</v>
      </c>
      <c r="L322" s="1">
        <v>0</v>
      </c>
      <c r="M322" s="1">
        <v>0</v>
      </c>
      <c r="N322" s="6">
        <v>0</v>
      </c>
      <c r="O322" s="1">
        <v>0</v>
      </c>
      <c r="P322" s="1">
        <v>0</v>
      </c>
      <c r="Q322" s="1">
        <v>0</v>
      </c>
      <c r="R322" s="1">
        <v>0</v>
      </c>
      <c r="S322" s="1">
        <v>0</v>
      </c>
      <c r="T322" s="3">
        <v>0</v>
      </c>
      <c r="U322" s="1">
        <v>0</v>
      </c>
      <c r="V322" s="1">
        <v>0</v>
      </c>
      <c r="W322" s="35">
        <f t="shared" si="100"/>
        <v>98.282751917053673</v>
      </c>
    </row>
    <row r="323" spans="1:28" ht="13.9" customHeight="1" x14ac:dyDescent="0.15">
      <c r="A323" s="2" t="s">
        <v>0</v>
      </c>
      <c r="B323" s="2" t="s">
        <v>0</v>
      </c>
      <c r="C323" s="2" t="s">
        <v>125</v>
      </c>
      <c r="D323" s="40" t="s">
        <v>126</v>
      </c>
      <c r="E323" s="41"/>
      <c r="F323" s="6">
        <v>21433.24</v>
      </c>
      <c r="G323" s="6">
        <v>24595</v>
      </c>
      <c r="H323" s="1">
        <v>24595</v>
      </c>
      <c r="I323" s="1">
        <v>24595</v>
      </c>
      <c r="J323" s="1">
        <v>24595</v>
      </c>
      <c r="K323" s="1">
        <v>0</v>
      </c>
      <c r="L323" s="1">
        <v>0</v>
      </c>
      <c r="M323" s="1">
        <v>0</v>
      </c>
      <c r="N323" s="6">
        <v>0</v>
      </c>
      <c r="O323" s="1">
        <v>0</v>
      </c>
      <c r="P323" s="1">
        <v>0</v>
      </c>
      <c r="Q323" s="1">
        <v>0</v>
      </c>
      <c r="R323" s="1">
        <v>0</v>
      </c>
      <c r="S323" s="1">
        <v>0</v>
      </c>
      <c r="T323" s="3">
        <v>0</v>
      </c>
      <c r="U323" s="1">
        <v>0</v>
      </c>
      <c r="V323" s="1">
        <v>0</v>
      </c>
      <c r="W323" s="35">
        <f t="shared" si="100"/>
        <v>114.75166610367819</v>
      </c>
    </row>
    <row r="324" spans="1:28" ht="13.9" customHeight="1" x14ac:dyDescent="0.15">
      <c r="A324" s="2" t="s">
        <v>0</v>
      </c>
      <c r="B324" s="2" t="s">
        <v>0</v>
      </c>
      <c r="C324" s="2" t="s">
        <v>67</v>
      </c>
      <c r="D324" s="40" t="s">
        <v>68</v>
      </c>
      <c r="E324" s="41"/>
      <c r="F324" s="6">
        <v>50445</v>
      </c>
      <c r="G324" s="6">
        <v>51157</v>
      </c>
      <c r="H324" s="1">
        <v>51157</v>
      </c>
      <c r="I324" s="1">
        <v>51157</v>
      </c>
      <c r="J324" s="1">
        <v>51157</v>
      </c>
      <c r="K324" s="1">
        <v>0</v>
      </c>
      <c r="L324" s="1">
        <v>0</v>
      </c>
      <c r="M324" s="1">
        <v>0</v>
      </c>
      <c r="N324" s="6">
        <v>0</v>
      </c>
      <c r="O324" s="1">
        <v>0</v>
      </c>
      <c r="P324" s="1">
        <v>0</v>
      </c>
      <c r="Q324" s="1">
        <v>0</v>
      </c>
      <c r="R324" s="1">
        <v>0</v>
      </c>
      <c r="S324" s="1">
        <v>0</v>
      </c>
      <c r="T324" s="3">
        <v>0</v>
      </c>
      <c r="U324" s="1">
        <v>0</v>
      </c>
      <c r="V324" s="1">
        <v>0</v>
      </c>
      <c r="W324" s="35">
        <f t="shared" si="100"/>
        <v>101.41143820001983</v>
      </c>
    </row>
    <row r="325" spans="1:28" ht="8.25" customHeight="1" x14ac:dyDescent="0.15">
      <c r="A325" s="2" t="s">
        <v>0</v>
      </c>
      <c r="B325" s="2" t="s">
        <v>0</v>
      </c>
      <c r="C325" s="2" t="s">
        <v>69</v>
      </c>
      <c r="D325" s="40" t="s">
        <v>70</v>
      </c>
      <c r="E325" s="41"/>
      <c r="F325" s="6">
        <v>6060</v>
      </c>
      <c r="G325" s="6">
        <v>7291</v>
      </c>
      <c r="H325" s="1">
        <v>7291</v>
      </c>
      <c r="I325" s="1">
        <v>7291</v>
      </c>
      <c r="J325" s="1">
        <v>7291</v>
      </c>
      <c r="K325" s="1">
        <v>0</v>
      </c>
      <c r="L325" s="1">
        <v>0</v>
      </c>
      <c r="M325" s="1">
        <v>0</v>
      </c>
      <c r="N325" s="6">
        <v>0</v>
      </c>
      <c r="O325" s="1">
        <v>0</v>
      </c>
      <c r="P325" s="1">
        <v>0</v>
      </c>
      <c r="Q325" s="1">
        <v>0</v>
      </c>
      <c r="R325" s="1">
        <v>0</v>
      </c>
      <c r="S325" s="1">
        <v>0</v>
      </c>
      <c r="T325" s="3">
        <v>0</v>
      </c>
      <c r="U325" s="1">
        <v>0</v>
      </c>
      <c r="V325" s="1">
        <v>0</v>
      </c>
      <c r="W325" s="35">
        <f t="shared" si="100"/>
        <v>120.31353135313532</v>
      </c>
    </row>
    <row r="326" spans="1:28" ht="13.9" customHeight="1" x14ac:dyDescent="0.15">
      <c r="A326" s="2" t="s">
        <v>0</v>
      </c>
      <c r="B326" s="2" t="s">
        <v>0</v>
      </c>
      <c r="C326" s="2" t="s">
        <v>23</v>
      </c>
      <c r="D326" s="40" t="s">
        <v>24</v>
      </c>
      <c r="E326" s="41"/>
      <c r="F326" s="6">
        <v>8400</v>
      </c>
      <c r="G326" s="6">
        <v>7400</v>
      </c>
      <c r="H326" s="1">
        <v>7400</v>
      </c>
      <c r="I326" s="1">
        <v>7400</v>
      </c>
      <c r="J326" s="1">
        <v>0</v>
      </c>
      <c r="K326" s="1">
        <v>7400</v>
      </c>
      <c r="L326" s="1">
        <v>0</v>
      </c>
      <c r="M326" s="1">
        <v>0</v>
      </c>
      <c r="N326" s="6">
        <v>0</v>
      </c>
      <c r="O326" s="1">
        <v>0</v>
      </c>
      <c r="P326" s="1">
        <v>0</v>
      </c>
      <c r="Q326" s="1">
        <v>0</v>
      </c>
      <c r="R326" s="1">
        <v>0</v>
      </c>
      <c r="S326" s="1">
        <v>0</v>
      </c>
      <c r="T326" s="3">
        <v>0</v>
      </c>
      <c r="U326" s="1">
        <v>0</v>
      </c>
      <c r="V326" s="1">
        <v>0</v>
      </c>
      <c r="W326" s="35">
        <f t="shared" si="100"/>
        <v>88.095238095238088</v>
      </c>
    </row>
    <row r="327" spans="1:28" ht="8.25" customHeight="1" x14ac:dyDescent="0.15">
      <c r="A327" s="2" t="s">
        <v>0</v>
      </c>
      <c r="B327" s="2" t="s">
        <v>0</v>
      </c>
      <c r="C327" s="2" t="s">
        <v>115</v>
      </c>
      <c r="D327" s="40" t="s">
        <v>116</v>
      </c>
      <c r="E327" s="41"/>
      <c r="F327" s="6">
        <v>310000</v>
      </c>
      <c r="G327" s="6">
        <v>290000</v>
      </c>
      <c r="H327" s="1">
        <v>290000</v>
      </c>
      <c r="I327" s="1">
        <v>290000</v>
      </c>
      <c r="J327" s="1">
        <v>0</v>
      </c>
      <c r="K327" s="1">
        <v>290000</v>
      </c>
      <c r="L327" s="1">
        <v>0</v>
      </c>
      <c r="M327" s="1">
        <v>0</v>
      </c>
      <c r="N327" s="6">
        <v>0</v>
      </c>
      <c r="O327" s="1">
        <v>0</v>
      </c>
      <c r="P327" s="1">
        <v>0</v>
      </c>
      <c r="Q327" s="1">
        <v>0</v>
      </c>
      <c r="R327" s="1">
        <v>0</v>
      </c>
      <c r="S327" s="1">
        <v>0</v>
      </c>
      <c r="T327" s="3">
        <v>0</v>
      </c>
      <c r="U327" s="1">
        <v>0</v>
      </c>
      <c r="V327" s="1">
        <v>0</v>
      </c>
      <c r="W327" s="35">
        <f t="shared" si="100"/>
        <v>93.548387096774192</v>
      </c>
    </row>
    <row r="328" spans="1:28" ht="8.25" customHeight="1" x14ac:dyDescent="0.15">
      <c r="A328" s="2" t="s">
        <v>0</v>
      </c>
      <c r="B328" s="2" t="s">
        <v>0</v>
      </c>
      <c r="C328" s="2" t="s">
        <v>25</v>
      </c>
      <c r="D328" s="40" t="s">
        <v>26</v>
      </c>
      <c r="E328" s="41"/>
      <c r="F328" s="6">
        <v>49600</v>
      </c>
      <c r="G328" s="6">
        <v>43050</v>
      </c>
      <c r="H328" s="1">
        <v>43050</v>
      </c>
      <c r="I328" s="1">
        <v>43050</v>
      </c>
      <c r="J328" s="1">
        <v>0</v>
      </c>
      <c r="K328" s="1">
        <v>43050</v>
      </c>
      <c r="L328" s="1">
        <v>0</v>
      </c>
      <c r="M328" s="1">
        <v>0</v>
      </c>
      <c r="N328" s="6">
        <v>0</v>
      </c>
      <c r="O328" s="1">
        <v>0</v>
      </c>
      <c r="P328" s="1">
        <v>0</v>
      </c>
      <c r="Q328" s="1">
        <v>0</v>
      </c>
      <c r="R328" s="1">
        <v>0</v>
      </c>
      <c r="S328" s="1">
        <v>0</v>
      </c>
      <c r="T328" s="3">
        <v>0</v>
      </c>
      <c r="U328" s="1">
        <v>0</v>
      </c>
      <c r="V328" s="1">
        <v>0</v>
      </c>
      <c r="W328" s="35">
        <f t="shared" si="100"/>
        <v>86.79435483870968</v>
      </c>
    </row>
    <row r="329" spans="1:28" ht="8.25" customHeight="1" x14ac:dyDescent="0.15">
      <c r="A329" s="2" t="s">
        <v>0</v>
      </c>
      <c r="B329" s="2" t="s">
        <v>0</v>
      </c>
      <c r="C329" s="2" t="s">
        <v>27</v>
      </c>
      <c r="D329" s="40" t="s">
        <v>28</v>
      </c>
      <c r="E329" s="41"/>
      <c r="F329" s="6">
        <v>1000</v>
      </c>
      <c r="G329" s="6">
        <v>1000</v>
      </c>
      <c r="H329" s="1">
        <v>1000</v>
      </c>
      <c r="I329" s="1">
        <v>1000</v>
      </c>
      <c r="J329" s="1">
        <v>0</v>
      </c>
      <c r="K329" s="1">
        <v>1000</v>
      </c>
      <c r="L329" s="1">
        <v>0</v>
      </c>
      <c r="M329" s="1">
        <v>0</v>
      </c>
      <c r="N329" s="6">
        <v>0</v>
      </c>
      <c r="O329" s="1">
        <v>0</v>
      </c>
      <c r="P329" s="1">
        <v>0</v>
      </c>
      <c r="Q329" s="1">
        <v>0</v>
      </c>
      <c r="R329" s="1">
        <v>0</v>
      </c>
      <c r="S329" s="1">
        <v>0</v>
      </c>
      <c r="T329" s="3">
        <v>0</v>
      </c>
      <c r="U329" s="1">
        <v>0</v>
      </c>
      <c r="V329" s="1">
        <v>0</v>
      </c>
      <c r="W329" s="35">
        <f t="shared" si="100"/>
        <v>100</v>
      </c>
    </row>
    <row r="330" spans="1:28" ht="8.25" customHeight="1" x14ac:dyDescent="0.15">
      <c r="A330" s="2" t="s">
        <v>0</v>
      </c>
      <c r="B330" s="2" t="s">
        <v>0</v>
      </c>
      <c r="C330" s="2" t="s">
        <v>129</v>
      </c>
      <c r="D330" s="40" t="s">
        <v>130</v>
      </c>
      <c r="E330" s="41"/>
      <c r="F330" s="6">
        <v>450</v>
      </c>
      <c r="G330" s="6">
        <v>410</v>
      </c>
      <c r="H330" s="1">
        <v>410</v>
      </c>
      <c r="I330" s="1">
        <v>410</v>
      </c>
      <c r="J330" s="1">
        <v>0</v>
      </c>
      <c r="K330" s="1">
        <v>410</v>
      </c>
      <c r="L330" s="1">
        <v>0</v>
      </c>
      <c r="M330" s="1">
        <v>0</v>
      </c>
      <c r="N330" s="6">
        <v>0</v>
      </c>
      <c r="O330" s="1">
        <v>0</v>
      </c>
      <c r="P330" s="1">
        <v>0</v>
      </c>
      <c r="Q330" s="1">
        <v>0</v>
      </c>
      <c r="R330" s="1">
        <v>0</v>
      </c>
      <c r="S330" s="1">
        <v>0</v>
      </c>
      <c r="T330" s="3">
        <v>0</v>
      </c>
      <c r="U330" s="1">
        <v>0</v>
      </c>
      <c r="V330" s="1">
        <v>0</v>
      </c>
      <c r="W330" s="35">
        <f t="shared" si="100"/>
        <v>91.111111111111114</v>
      </c>
    </row>
    <row r="331" spans="1:28" ht="8.25" customHeight="1" x14ac:dyDescent="0.15">
      <c r="A331" s="2" t="s">
        <v>0</v>
      </c>
      <c r="B331" s="2" t="s">
        <v>0</v>
      </c>
      <c r="C331" s="2" t="s">
        <v>29</v>
      </c>
      <c r="D331" s="40" t="s">
        <v>30</v>
      </c>
      <c r="E331" s="41"/>
      <c r="F331" s="6">
        <v>2000</v>
      </c>
      <c r="G331" s="6">
        <v>2000</v>
      </c>
      <c r="H331" s="1">
        <v>2000</v>
      </c>
      <c r="I331" s="1">
        <v>2000</v>
      </c>
      <c r="J331" s="1">
        <v>0</v>
      </c>
      <c r="K331" s="1">
        <v>2000</v>
      </c>
      <c r="L331" s="1">
        <v>0</v>
      </c>
      <c r="M331" s="1">
        <v>0</v>
      </c>
      <c r="N331" s="6">
        <v>0</v>
      </c>
      <c r="O331" s="1">
        <v>0</v>
      </c>
      <c r="P331" s="1">
        <v>0</v>
      </c>
      <c r="Q331" s="1">
        <v>0</v>
      </c>
      <c r="R331" s="1">
        <v>0</v>
      </c>
      <c r="S331" s="1">
        <v>0</v>
      </c>
      <c r="T331" s="3">
        <v>0</v>
      </c>
      <c r="U331" s="1">
        <v>0</v>
      </c>
      <c r="V331" s="1">
        <v>0</v>
      </c>
      <c r="W331" s="35">
        <f t="shared" ref="W331:W394" si="114">G331/F331*100</f>
        <v>100</v>
      </c>
    </row>
    <row r="332" spans="1:28" ht="15" customHeight="1" x14ac:dyDescent="0.15">
      <c r="A332" s="2" t="s">
        <v>0</v>
      </c>
      <c r="B332" s="2" t="s">
        <v>0</v>
      </c>
      <c r="C332" s="2" t="s">
        <v>135</v>
      </c>
      <c r="D332" s="40" t="s">
        <v>136</v>
      </c>
      <c r="E332" s="41"/>
      <c r="F332" s="6">
        <v>12252</v>
      </c>
      <c r="G332" s="6">
        <v>13437</v>
      </c>
      <c r="H332" s="1">
        <v>13437</v>
      </c>
      <c r="I332" s="1">
        <v>13437</v>
      </c>
      <c r="J332" s="1">
        <v>0</v>
      </c>
      <c r="K332" s="1">
        <v>13437</v>
      </c>
      <c r="L332" s="1">
        <v>0</v>
      </c>
      <c r="M332" s="1">
        <v>0</v>
      </c>
      <c r="N332" s="6">
        <v>0</v>
      </c>
      <c r="O332" s="1">
        <v>0</v>
      </c>
      <c r="P332" s="1">
        <v>0</v>
      </c>
      <c r="Q332" s="1">
        <v>0</v>
      </c>
      <c r="R332" s="1">
        <v>0</v>
      </c>
      <c r="S332" s="1">
        <v>0</v>
      </c>
      <c r="T332" s="3">
        <v>0</v>
      </c>
      <c r="U332" s="1">
        <v>0</v>
      </c>
      <c r="V332" s="1">
        <v>0</v>
      </c>
      <c r="W332" s="35">
        <f t="shared" si="114"/>
        <v>109.6718903036239</v>
      </c>
    </row>
    <row r="333" spans="1:28" ht="22.5" customHeight="1" x14ac:dyDescent="0.15">
      <c r="A333" s="2" t="s">
        <v>0</v>
      </c>
      <c r="B333" s="2" t="s">
        <v>0</v>
      </c>
      <c r="C333" s="2" t="s">
        <v>119</v>
      </c>
      <c r="D333" s="40" t="s">
        <v>120</v>
      </c>
      <c r="E333" s="41"/>
      <c r="F333" s="6">
        <v>350</v>
      </c>
      <c r="G333" s="6">
        <v>350</v>
      </c>
      <c r="H333" s="1">
        <v>350</v>
      </c>
      <c r="I333" s="1">
        <v>350</v>
      </c>
      <c r="J333" s="1">
        <v>0</v>
      </c>
      <c r="K333" s="1">
        <v>350</v>
      </c>
      <c r="L333" s="1">
        <v>0</v>
      </c>
      <c r="M333" s="1">
        <v>0</v>
      </c>
      <c r="N333" s="6">
        <v>0</v>
      </c>
      <c r="O333" s="1">
        <v>0</v>
      </c>
      <c r="P333" s="1">
        <v>0</v>
      </c>
      <c r="Q333" s="1">
        <v>0</v>
      </c>
      <c r="R333" s="1">
        <v>0</v>
      </c>
      <c r="S333" s="1">
        <v>0</v>
      </c>
      <c r="T333" s="3">
        <v>0</v>
      </c>
      <c r="U333" s="1">
        <v>0</v>
      </c>
      <c r="V333" s="1">
        <v>0</v>
      </c>
      <c r="W333" s="35">
        <f t="shared" si="114"/>
        <v>100</v>
      </c>
    </row>
    <row r="334" spans="1:28" ht="24.75" customHeight="1" x14ac:dyDescent="0.15">
      <c r="A334" s="2" t="s">
        <v>0</v>
      </c>
      <c r="B334" s="2" t="s">
        <v>0</v>
      </c>
      <c r="C334" s="2">
        <v>6060</v>
      </c>
      <c r="D334" s="59" t="s">
        <v>90</v>
      </c>
      <c r="E334" s="41"/>
      <c r="F334" s="6">
        <v>14000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3">
        <v>0</v>
      </c>
      <c r="P334" s="3">
        <v>0</v>
      </c>
      <c r="Q334" s="3">
        <v>0</v>
      </c>
      <c r="R334" s="3">
        <v>0</v>
      </c>
      <c r="S334" s="3">
        <v>0</v>
      </c>
      <c r="T334" s="3">
        <v>0</v>
      </c>
      <c r="U334" s="3">
        <v>0</v>
      </c>
      <c r="V334" s="3">
        <v>0</v>
      </c>
      <c r="W334" s="35">
        <f t="shared" si="114"/>
        <v>0</v>
      </c>
    </row>
    <row r="335" spans="1:28" s="9" customFormat="1" ht="58.5" customHeight="1" x14ac:dyDescent="0.15">
      <c r="A335" s="7" t="s">
        <v>0</v>
      </c>
      <c r="B335" s="7" t="s">
        <v>224</v>
      </c>
      <c r="C335" s="7" t="s">
        <v>0</v>
      </c>
      <c r="D335" s="42" t="s">
        <v>225</v>
      </c>
      <c r="E335" s="43"/>
      <c r="F335" s="8">
        <f>SUM(F336:F345)</f>
        <v>57305.020000000004</v>
      </c>
      <c r="G335" s="8">
        <f>SUM(G336:G345)</f>
        <v>57305</v>
      </c>
      <c r="H335" s="8">
        <f t="shared" ref="H335:V335" si="115">SUM(H336:H345)</f>
        <v>57305</v>
      </c>
      <c r="I335" s="8">
        <f t="shared" si="115"/>
        <v>54245</v>
      </c>
      <c r="J335" s="8">
        <f t="shared" si="115"/>
        <v>52589</v>
      </c>
      <c r="K335" s="8">
        <f t="shared" si="115"/>
        <v>1656</v>
      </c>
      <c r="L335" s="8">
        <f t="shared" si="115"/>
        <v>0</v>
      </c>
      <c r="M335" s="8">
        <f t="shared" si="115"/>
        <v>3060</v>
      </c>
      <c r="N335" s="8">
        <f t="shared" si="115"/>
        <v>0</v>
      </c>
      <c r="O335" s="8">
        <f t="shared" si="115"/>
        <v>0</v>
      </c>
      <c r="P335" s="8">
        <f t="shared" si="115"/>
        <v>0</v>
      </c>
      <c r="Q335" s="8">
        <f t="shared" si="115"/>
        <v>0</v>
      </c>
      <c r="R335" s="8">
        <f t="shared" si="115"/>
        <v>0</v>
      </c>
      <c r="S335" s="8">
        <f t="shared" si="115"/>
        <v>0</v>
      </c>
      <c r="T335" s="8">
        <f t="shared" ref="T335" si="116">SUM(T336:T345)</f>
        <v>0</v>
      </c>
      <c r="U335" s="8">
        <f t="shared" si="115"/>
        <v>0</v>
      </c>
      <c r="V335" s="8">
        <f t="shared" si="115"/>
        <v>0</v>
      </c>
      <c r="W335" s="31">
        <f t="shared" si="114"/>
        <v>99.999965099043678</v>
      </c>
      <c r="X335" s="23"/>
      <c r="Y335" s="23"/>
      <c r="Z335" s="23"/>
      <c r="AA335" s="23"/>
      <c r="AB335" s="23"/>
    </row>
    <row r="336" spans="1:28" ht="16.5" customHeight="1" x14ac:dyDescent="0.15">
      <c r="A336" s="2" t="s">
        <v>0</v>
      </c>
      <c r="B336" s="2" t="s">
        <v>0</v>
      </c>
      <c r="C336" s="2" t="s">
        <v>123</v>
      </c>
      <c r="D336" s="40" t="s">
        <v>124</v>
      </c>
      <c r="E336" s="41"/>
      <c r="F336" s="6">
        <v>3270</v>
      </c>
      <c r="G336" s="6">
        <v>3060</v>
      </c>
      <c r="H336" s="1">
        <v>3060</v>
      </c>
      <c r="I336" s="1">
        <v>0</v>
      </c>
      <c r="J336" s="1">
        <v>0</v>
      </c>
      <c r="K336" s="1">
        <v>0</v>
      </c>
      <c r="L336" s="1">
        <v>0</v>
      </c>
      <c r="M336" s="1">
        <v>3060</v>
      </c>
      <c r="N336" s="6">
        <v>0</v>
      </c>
      <c r="O336" s="1">
        <v>0</v>
      </c>
      <c r="P336" s="1">
        <v>0</v>
      </c>
      <c r="Q336" s="1">
        <v>0</v>
      </c>
      <c r="R336" s="1">
        <v>0</v>
      </c>
      <c r="S336" s="1">
        <v>0</v>
      </c>
      <c r="T336" s="3">
        <v>0</v>
      </c>
      <c r="U336" s="1">
        <v>0</v>
      </c>
      <c r="V336" s="1">
        <v>0</v>
      </c>
      <c r="W336" s="35">
        <f t="shared" si="114"/>
        <v>93.577981651376149</v>
      </c>
    </row>
    <row r="337" spans="1:28" ht="13.9" customHeight="1" x14ac:dyDescent="0.15">
      <c r="A337" s="2" t="s">
        <v>0</v>
      </c>
      <c r="B337" s="2" t="s">
        <v>0</v>
      </c>
      <c r="C337" s="2" t="s">
        <v>107</v>
      </c>
      <c r="D337" s="40" t="s">
        <v>108</v>
      </c>
      <c r="E337" s="41"/>
      <c r="F337" s="6">
        <v>43135.55</v>
      </c>
      <c r="G337" s="6">
        <v>43086</v>
      </c>
      <c r="H337" s="1">
        <v>43086</v>
      </c>
      <c r="I337" s="1">
        <v>43086</v>
      </c>
      <c r="J337" s="1">
        <v>43086</v>
      </c>
      <c r="K337" s="1">
        <v>0</v>
      </c>
      <c r="L337" s="1">
        <v>0</v>
      </c>
      <c r="M337" s="1">
        <v>0</v>
      </c>
      <c r="N337" s="6">
        <v>0</v>
      </c>
      <c r="O337" s="1">
        <v>0</v>
      </c>
      <c r="P337" s="1">
        <v>0</v>
      </c>
      <c r="Q337" s="1">
        <v>0</v>
      </c>
      <c r="R337" s="1">
        <v>0</v>
      </c>
      <c r="S337" s="1">
        <v>0</v>
      </c>
      <c r="T337" s="3">
        <v>0</v>
      </c>
      <c r="U337" s="1">
        <v>0</v>
      </c>
      <c r="V337" s="1">
        <v>0</v>
      </c>
      <c r="W337" s="35">
        <f t="shared" si="114"/>
        <v>99.88512955091565</v>
      </c>
    </row>
    <row r="338" spans="1:28" ht="13.9" customHeight="1" x14ac:dyDescent="0.15">
      <c r="A338" s="2" t="s">
        <v>0</v>
      </c>
      <c r="B338" s="2" t="s">
        <v>0</v>
      </c>
      <c r="C338" s="2" t="s">
        <v>125</v>
      </c>
      <c r="D338" s="40" t="s">
        <v>126</v>
      </c>
      <c r="E338" s="41"/>
      <c r="F338" s="6">
        <v>133.47</v>
      </c>
      <c r="G338" s="6">
        <v>183</v>
      </c>
      <c r="H338" s="1">
        <v>183</v>
      </c>
      <c r="I338" s="1">
        <v>183</v>
      </c>
      <c r="J338" s="1">
        <v>183</v>
      </c>
      <c r="K338" s="1">
        <v>0</v>
      </c>
      <c r="L338" s="1">
        <v>0</v>
      </c>
      <c r="M338" s="1">
        <v>0</v>
      </c>
      <c r="N338" s="6">
        <v>0</v>
      </c>
      <c r="O338" s="1">
        <v>0</v>
      </c>
      <c r="P338" s="1">
        <v>0</v>
      </c>
      <c r="Q338" s="1">
        <v>0</v>
      </c>
      <c r="R338" s="1">
        <v>0</v>
      </c>
      <c r="S338" s="1">
        <v>0</v>
      </c>
      <c r="T338" s="3">
        <v>0</v>
      </c>
      <c r="U338" s="1">
        <v>0</v>
      </c>
      <c r="V338" s="1">
        <v>0</v>
      </c>
      <c r="W338" s="35">
        <f t="shared" si="114"/>
        <v>137.10946280062936</v>
      </c>
    </row>
    <row r="339" spans="1:28" ht="13.9" customHeight="1" x14ac:dyDescent="0.15">
      <c r="A339" s="2" t="s">
        <v>0</v>
      </c>
      <c r="B339" s="2" t="s">
        <v>0</v>
      </c>
      <c r="C339" s="2" t="s">
        <v>67</v>
      </c>
      <c r="D339" s="40" t="s">
        <v>68</v>
      </c>
      <c r="E339" s="41"/>
      <c r="F339" s="6">
        <v>7917</v>
      </c>
      <c r="G339" s="6">
        <v>8127</v>
      </c>
      <c r="H339" s="1">
        <v>8127</v>
      </c>
      <c r="I339" s="1">
        <v>8127</v>
      </c>
      <c r="J339" s="1">
        <v>8127</v>
      </c>
      <c r="K339" s="1">
        <v>0</v>
      </c>
      <c r="L339" s="1">
        <v>0</v>
      </c>
      <c r="M339" s="1">
        <v>0</v>
      </c>
      <c r="N339" s="6">
        <v>0</v>
      </c>
      <c r="O339" s="1">
        <v>0</v>
      </c>
      <c r="P339" s="1">
        <v>0</v>
      </c>
      <c r="Q339" s="1">
        <v>0</v>
      </c>
      <c r="R339" s="1">
        <v>0</v>
      </c>
      <c r="S339" s="1">
        <v>0</v>
      </c>
      <c r="T339" s="3">
        <v>0</v>
      </c>
      <c r="U339" s="1">
        <v>0</v>
      </c>
      <c r="V339" s="1">
        <v>0</v>
      </c>
      <c r="W339" s="35">
        <f t="shared" si="114"/>
        <v>102.65251989389921</v>
      </c>
    </row>
    <row r="340" spans="1:28" ht="8.25" customHeight="1" x14ac:dyDescent="0.15">
      <c r="A340" s="2" t="s">
        <v>0</v>
      </c>
      <c r="B340" s="2" t="s">
        <v>0</v>
      </c>
      <c r="C340" s="2" t="s">
        <v>69</v>
      </c>
      <c r="D340" s="40" t="s">
        <v>70</v>
      </c>
      <c r="E340" s="41"/>
      <c r="F340" s="6">
        <v>1193</v>
      </c>
      <c r="G340" s="6">
        <v>1193</v>
      </c>
      <c r="H340" s="1">
        <v>1193</v>
      </c>
      <c r="I340" s="1">
        <v>1193</v>
      </c>
      <c r="J340" s="1">
        <v>1193</v>
      </c>
      <c r="K340" s="1">
        <v>0</v>
      </c>
      <c r="L340" s="1">
        <v>0</v>
      </c>
      <c r="M340" s="1">
        <v>0</v>
      </c>
      <c r="N340" s="6">
        <v>0</v>
      </c>
      <c r="O340" s="1">
        <v>0</v>
      </c>
      <c r="P340" s="1">
        <v>0</v>
      </c>
      <c r="Q340" s="1">
        <v>0</v>
      </c>
      <c r="R340" s="1">
        <v>0</v>
      </c>
      <c r="S340" s="1">
        <v>0</v>
      </c>
      <c r="T340" s="3">
        <v>0</v>
      </c>
      <c r="U340" s="1">
        <v>0</v>
      </c>
      <c r="V340" s="1">
        <v>0</v>
      </c>
      <c r="W340" s="35">
        <f t="shared" si="114"/>
        <v>100</v>
      </c>
    </row>
    <row r="341" spans="1:28" ht="13.9" customHeight="1" x14ac:dyDescent="0.15">
      <c r="A341" s="2" t="s">
        <v>0</v>
      </c>
      <c r="B341" s="2" t="s">
        <v>0</v>
      </c>
      <c r="C341" s="2" t="s">
        <v>23</v>
      </c>
      <c r="D341" s="40" t="s">
        <v>24</v>
      </c>
      <c r="E341" s="41"/>
      <c r="F341" s="6">
        <v>50</v>
      </c>
      <c r="G341" s="6">
        <v>50</v>
      </c>
      <c r="H341" s="1">
        <v>50</v>
      </c>
      <c r="I341" s="1">
        <v>50</v>
      </c>
      <c r="J341" s="1">
        <v>0</v>
      </c>
      <c r="K341" s="1">
        <v>50</v>
      </c>
      <c r="L341" s="1">
        <v>0</v>
      </c>
      <c r="M341" s="1">
        <v>0</v>
      </c>
      <c r="N341" s="6">
        <v>0</v>
      </c>
      <c r="O341" s="1">
        <v>0</v>
      </c>
      <c r="P341" s="1">
        <v>0</v>
      </c>
      <c r="Q341" s="1">
        <v>0</v>
      </c>
      <c r="R341" s="1">
        <v>0</v>
      </c>
      <c r="S341" s="1">
        <v>0</v>
      </c>
      <c r="T341" s="3">
        <v>0</v>
      </c>
      <c r="U341" s="1">
        <v>0</v>
      </c>
      <c r="V341" s="1">
        <v>0</v>
      </c>
      <c r="W341" s="35">
        <f t="shared" si="114"/>
        <v>100</v>
      </c>
    </row>
    <row r="342" spans="1:28" ht="13.9" customHeight="1" x14ac:dyDescent="0.15">
      <c r="A342" s="2" t="s">
        <v>0</v>
      </c>
      <c r="B342" s="2" t="s">
        <v>0</v>
      </c>
      <c r="C342" s="2" t="s">
        <v>210</v>
      </c>
      <c r="D342" s="40" t="s">
        <v>211</v>
      </c>
      <c r="E342" s="41"/>
      <c r="F342" s="6">
        <v>22</v>
      </c>
      <c r="G342" s="6">
        <v>22</v>
      </c>
      <c r="H342" s="1">
        <v>22</v>
      </c>
      <c r="I342" s="1">
        <v>22</v>
      </c>
      <c r="J342" s="1">
        <v>0</v>
      </c>
      <c r="K342" s="1">
        <v>22</v>
      </c>
      <c r="L342" s="1">
        <v>0</v>
      </c>
      <c r="M342" s="1">
        <v>0</v>
      </c>
      <c r="N342" s="6">
        <v>0</v>
      </c>
      <c r="O342" s="1">
        <v>0</v>
      </c>
      <c r="P342" s="1">
        <v>0</v>
      </c>
      <c r="Q342" s="1">
        <v>0</v>
      </c>
      <c r="R342" s="1">
        <v>0</v>
      </c>
      <c r="S342" s="1">
        <v>0</v>
      </c>
      <c r="T342" s="3">
        <v>0</v>
      </c>
      <c r="U342" s="1">
        <v>0</v>
      </c>
      <c r="V342" s="1">
        <v>0</v>
      </c>
      <c r="W342" s="35">
        <f t="shared" si="114"/>
        <v>100</v>
      </c>
    </row>
    <row r="343" spans="1:28" ht="8.25" customHeight="1" x14ac:dyDescent="0.15">
      <c r="A343" s="2" t="s">
        <v>0</v>
      </c>
      <c r="B343" s="2" t="s">
        <v>0</v>
      </c>
      <c r="C343" s="2" t="s">
        <v>25</v>
      </c>
      <c r="D343" s="40" t="s">
        <v>26</v>
      </c>
      <c r="E343" s="41"/>
      <c r="F343" s="6">
        <v>1290</v>
      </c>
      <c r="G343" s="6">
        <v>1290</v>
      </c>
      <c r="H343" s="1">
        <v>1290</v>
      </c>
      <c r="I343" s="1">
        <v>1290</v>
      </c>
      <c r="J343" s="1">
        <v>0</v>
      </c>
      <c r="K343" s="1">
        <v>1290</v>
      </c>
      <c r="L343" s="1">
        <v>0</v>
      </c>
      <c r="M343" s="1">
        <v>0</v>
      </c>
      <c r="N343" s="6">
        <v>0</v>
      </c>
      <c r="O343" s="1">
        <v>0</v>
      </c>
      <c r="P343" s="1">
        <v>0</v>
      </c>
      <c r="Q343" s="1">
        <v>0</v>
      </c>
      <c r="R343" s="1">
        <v>0</v>
      </c>
      <c r="S343" s="1">
        <v>0</v>
      </c>
      <c r="T343" s="3">
        <v>0</v>
      </c>
      <c r="U343" s="1">
        <v>0</v>
      </c>
      <c r="V343" s="1">
        <v>0</v>
      </c>
      <c r="W343" s="35">
        <f t="shared" si="114"/>
        <v>100</v>
      </c>
    </row>
    <row r="344" spans="1:28" ht="8.25" customHeight="1" x14ac:dyDescent="0.15">
      <c r="A344" s="2" t="s">
        <v>0</v>
      </c>
      <c r="B344" s="2" t="s">
        <v>0</v>
      </c>
      <c r="C344" s="2" t="s">
        <v>29</v>
      </c>
      <c r="D344" s="40" t="s">
        <v>30</v>
      </c>
      <c r="E344" s="41"/>
      <c r="F344" s="6">
        <v>150</v>
      </c>
      <c r="G344" s="6">
        <v>150</v>
      </c>
      <c r="H344" s="1">
        <v>150</v>
      </c>
      <c r="I344" s="1">
        <v>150</v>
      </c>
      <c r="J344" s="1">
        <v>0</v>
      </c>
      <c r="K344" s="1">
        <v>150</v>
      </c>
      <c r="L344" s="1">
        <v>0</v>
      </c>
      <c r="M344" s="1">
        <v>0</v>
      </c>
      <c r="N344" s="6">
        <v>0</v>
      </c>
      <c r="O344" s="1">
        <v>0</v>
      </c>
      <c r="P344" s="1">
        <v>0</v>
      </c>
      <c r="Q344" s="1">
        <v>0</v>
      </c>
      <c r="R344" s="1">
        <v>0</v>
      </c>
      <c r="S344" s="1">
        <v>0</v>
      </c>
      <c r="T344" s="3">
        <v>0</v>
      </c>
      <c r="U344" s="1">
        <v>0</v>
      </c>
      <c r="V344" s="1">
        <v>0</v>
      </c>
      <c r="W344" s="35">
        <f t="shared" si="114"/>
        <v>100</v>
      </c>
    </row>
    <row r="345" spans="1:28" ht="13.9" customHeight="1" x14ac:dyDescent="0.15">
      <c r="A345" s="2" t="s">
        <v>0</v>
      </c>
      <c r="B345" s="2" t="s">
        <v>0</v>
      </c>
      <c r="C345" s="2" t="s">
        <v>135</v>
      </c>
      <c r="D345" s="40" t="s">
        <v>136</v>
      </c>
      <c r="E345" s="41"/>
      <c r="F345" s="6">
        <v>144</v>
      </c>
      <c r="G345" s="6">
        <v>144</v>
      </c>
      <c r="H345" s="1">
        <v>144</v>
      </c>
      <c r="I345" s="1">
        <v>144</v>
      </c>
      <c r="J345" s="1">
        <v>0</v>
      </c>
      <c r="K345" s="1">
        <v>144</v>
      </c>
      <c r="L345" s="1">
        <v>0</v>
      </c>
      <c r="M345" s="1">
        <v>0</v>
      </c>
      <c r="N345" s="6">
        <v>0</v>
      </c>
      <c r="O345" s="1">
        <v>0</v>
      </c>
      <c r="P345" s="1">
        <v>0</v>
      </c>
      <c r="Q345" s="1">
        <v>0</v>
      </c>
      <c r="R345" s="1">
        <v>0</v>
      </c>
      <c r="S345" s="1">
        <v>0</v>
      </c>
      <c r="T345" s="3">
        <v>0</v>
      </c>
      <c r="U345" s="1">
        <v>0</v>
      </c>
      <c r="V345" s="1">
        <v>0</v>
      </c>
      <c r="W345" s="35">
        <f t="shared" si="114"/>
        <v>100</v>
      </c>
    </row>
    <row r="346" spans="1:28" s="9" customFormat="1" ht="42.75" customHeight="1" x14ac:dyDescent="0.15">
      <c r="A346" s="7" t="s">
        <v>0</v>
      </c>
      <c r="B346" s="7" t="s">
        <v>226</v>
      </c>
      <c r="C346" s="7" t="s">
        <v>0</v>
      </c>
      <c r="D346" s="42" t="s">
        <v>227</v>
      </c>
      <c r="E346" s="43"/>
      <c r="F346" s="8">
        <f>SUM(F347:F357)</f>
        <v>266015.94999999995</v>
      </c>
      <c r="G346" s="8">
        <f>SUM(G347:G357)</f>
        <v>266015</v>
      </c>
      <c r="H346" s="8">
        <f t="shared" ref="H346:V346" si="117">SUM(H347:H357)</f>
        <v>266015</v>
      </c>
      <c r="I346" s="8">
        <f t="shared" si="117"/>
        <v>245704</v>
      </c>
      <c r="J346" s="8">
        <f t="shared" si="117"/>
        <v>232498</v>
      </c>
      <c r="K346" s="8">
        <f t="shared" si="117"/>
        <v>13206</v>
      </c>
      <c r="L346" s="8">
        <f t="shared" si="117"/>
        <v>0</v>
      </c>
      <c r="M346" s="8">
        <f t="shared" si="117"/>
        <v>20311</v>
      </c>
      <c r="N346" s="8">
        <f t="shared" si="117"/>
        <v>0</v>
      </c>
      <c r="O346" s="8">
        <f t="shared" si="117"/>
        <v>0</v>
      </c>
      <c r="P346" s="8">
        <f t="shared" si="117"/>
        <v>0</v>
      </c>
      <c r="Q346" s="8">
        <f t="shared" si="117"/>
        <v>0</v>
      </c>
      <c r="R346" s="8">
        <f t="shared" si="117"/>
        <v>0</v>
      </c>
      <c r="S346" s="8">
        <f t="shared" si="117"/>
        <v>0</v>
      </c>
      <c r="T346" s="8">
        <f t="shared" ref="T346" si="118">SUM(T347:T357)</f>
        <v>0</v>
      </c>
      <c r="U346" s="8">
        <f t="shared" si="117"/>
        <v>0</v>
      </c>
      <c r="V346" s="8">
        <f t="shared" si="117"/>
        <v>0</v>
      </c>
      <c r="W346" s="31">
        <f t="shared" si="114"/>
        <v>99.999642878556742</v>
      </c>
      <c r="X346" s="23"/>
      <c r="Y346" s="23"/>
      <c r="Z346" s="23"/>
      <c r="AA346" s="23"/>
      <c r="AB346" s="23"/>
    </row>
    <row r="347" spans="1:28" ht="13.9" customHeight="1" x14ac:dyDescent="0.15">
      <c r="A347" s="2" t="s">
        <v>0</v>
      </c>
      <c r="B347" s="2" t="s">
        <v>0</v>
      </c>
      <c r="C347" s="2" t="s">
        <v>123</v>
      </c>
      <c r="D347" s="40" t="s">
        <v>124</v>
      </c>
      <c r="E347" s="41"/>
      <c r="F347" s="6">
        <v>20311</v>
      </c>
      <c r="G347" s="6">
        <v>20311</v>
      </c>
      <c r="H347" s="1">
        <v>20311</v>
      </c>
      <c r="I347" s="1">
        <v>0</v>
      </c>
      <c r="J347" s="1">
        <v>0</v>
      </c>
      <c r="K347" s="1">
        <v>0</v>
      </c>
      <c r="L347" s="1">
        <v>0</v>
      </c>
      <c r="M347" s="1">
        <v>20311</v>
      </c>
      <c r="N347" s="6">
        <v>0</v>
      </c>
      <c r="O347" s="1">
        <v>0</v>
      </c>
      <c r="P347" s="1">
        <v>0</v>
      </c>
      <c r="Q347" s="1">
        <v>0</v>
      </c>
      <c r="R347" s="1">
        <v>0</v>
      </c>
      <c r="S347" s="1">
        <v>0</v>
      </c>
      <c r="T347" s="3">
        <v>0</v>
      </c>
      <c r="U347" s="1">
        <v>0</v>
      </c>
      <c r="V347" s="1">
        <v>0</v>
      </c>
      <c r="W347" s="35">
        <f t="shared" si="114"/>
        <v>100</v>
      </c>
    </row>
    <row r="348" spans="1:28" ht="13.9" customHeight="1" x14ac:dyDescent="0.15">
      <c r="A348" s="2" t="s">
        <v>0</v>
      </c>
      <c r="B348" s="2" t="s">
        <v>0</v>
      </c>
      <c r="C348" s="2" t="s">
        <v>107</v>
      </c>
      <c r="D348" s="40" t="s">
        <v>108</v>
      </c>
      <c r="E348" s="41"/>
      <c r="F348" s="6">
        <v>190888.27</v>
      </c>
      <c r="G348" s="6">
        <v>190735</v>
      </c>
      <c r="H348" s="1">
        <v>190735</v>
      </c>
      <c r="I348" s="1">
        <v>190735</v>
      </c>
      <c r="J348" s="1">
        <v>190735</v>
      </c>
      <c r="K348" s="1">
        <v>0</v>
      </c>
      <c r="L348" s="1">
        <v>0</v>
      </c>
      <c r="M348" s="1">
        <v>0</v>
      </c>
      <c r="N348" s="6">
        <v>0</v>
      </c>
      <c r="O348" s="1">
        <v>0</v>
      </c>
      <c r="P348" s="1">
        <v>0</v>
      </c>
      <c r="Q348" s="1">
        <v>0</v>
      </c>
      <c r="R348" s="1">
        <v>0</v>
      </c>
      <c r="S348" s="1">
        <v>0</v>
      </c>
      <c r="T348" s="3">
        <v>0</v>
      </c>
      <c r="U348" s="1">
        <v>0</v>
      </c>
      <c r="V348" s="1">
        <v>0</v>
      </c>
      <c r="W348" s="35">
        <f t="shared" si="114"/>
        <v>99.919706957373549</v>
      </c>
    </row>
    <row r="349" spans="1:28" ht="13.9" customHeight="1" x14ac:dyDescent="0.15">
      <c r="A349" s="2" t="s">
        <v>0</v>
      </c>
      <c r="B349" s="2" t="s">
        <v>0</v>
      </c>
      <c r="C349" s="2" t="s">
        <v>125</v>
      </c>
      <c r="D349" s="40" t="s">
        <v>126</v>
      </c>
      <c r="E349" s="41"/>
      <c r="F349" s="6">
        <v>2927.68</v>
      </c>
      <c r="G349" s="6">
        <v>3080</v>
      </c>
      <c r="H349" s="1">
        <v>3080</v>
      </c>
      <c r="I349" s="1">
        <v>3080</v>
      </c>
      <c r="J349" s="1">
        <v>3080</v>
      </c>
      <c r="K349" s="1">
        <v>0</v>
      </c>
      <c r="L349" s="1">
        <v>0</v>
      </c>
      <c r="M349" s="1">
        <v>0</v>
      </c>
      <c r="N349" s="6">
        <v>0</v>
      </c>
      <c r="O349" s="1">
        <v>0</v>
      </c>
      <c r="P349" s="1">
        <v>0</v>
      </c>
      <c r="Q349" s="1">
        <v>0</v>
      </c>
      <c r="R349" s="1">
        <v>0</v>
      </c>
      <c r="S349" s="1">
        <v>0</v>
      </c>
      <c r="T349" s="3">
        <v>0</v>
      </c>
      <c r="U349" s="1">
        <v>0</v>
      </c>
      <c r="V349" s="1">
        <v>0</v>
      </c>
      <c r="W349" s="35">
        <f t="shared" si="114"/>
        <v>105.20275439938791</v>
      </c>
    </row>
    <row r="350" spans="1:28" ht="13.9" customHeight="1" x14ac:dyDescent="0.15">
      <c r="A350" s="2" t="s">
        <v>0</v>
      </c>
      <c r="B350" s="2" t="s">
        <v>0</v>
      </c>
      <c r="C350" s="2" t="s">
        <v>67</v>
      </c>
      <c r="D350" s="40" t="s">
        <v>68</v>
      </c>
      <c r="E350" s="41"/>
      <c r="F350" s="6">
        <v>33977</v>
      </c>
      <c r="G350" s="6">
        <v>33977</v>
      </c>
      <c r="H350" s="1">
        <v>33977</v>
      </c>
      <c r="I350" s="1">
        <v>33977</v>
      </c>
      <c r="J350" s="1">
        <v>33977</v>
      </c>
      <c r="K350" s="1">
        <v>0</v>
      </c>
      <c r="L350" s="1">
        <v>0</v>
      </c>
      <c r="M350" s="1">
        <v>0</v>
      </c>
      <c r="N350" s="6">
        <v>0</v>
      </c>
      <c r="O350" s="1">
        <v>0</v>
      </c>
      <c r="P350" s="1">
        <v>0</v>
      </c>
      <c r="Q350" s="1">
        <v>0</v>
      </c>
      <c r="R350" s="1">
        <v>0</v>
      </c>
      <c r="S350" s="1">
        <v>0</v>
      </c>
      <c r="T350" s="3">
        <v>0</v>
      </c>
      <c r="U350" s="1">
        <v>0</v>
      </c>
      <c r="V350" s="1">
        <v>0</v>
      </c>
      <c r="W350" s="35">
        <f t="shared" si="114"/>
        <v>100</v>
      </c>
    </row>
    <row r="351" spans="1:28" ht="8.25" customHeight="1" x14ac:dyDescent="0.15">
      <c r="A351" s="2" t="s">
        <v>0</v>
      </c>
      <c r="B351" s="2" t="s">
        <v>0</v>
      </c>
      <c r="C351" s="2" t="s">
        <v>69</v>
      </c>
      <c r="D351" s="40" t="s">
        <v>70</v>
      </c>
      <c r="E351" s="41"/>
      <c r="F351" s="6">
        <v>4706</v>
      </c>
      <c r="G351" s="6">
        <v>4706</v>
      </c>
      <c r="H351" s="1">
        <v>4706</v>
      </c>
      <c r="I351" s="1">
        <v>4706</v>
      </c>
      <c r="J351" s="1">
        <v>4706</v>
      </c>
      <c r="K351" s="1">
        <v>0</v>
      </c>
      <c r="L351" s="1">
        <v>0</v>
      </c>
      <c r="M351" s="1">
        <v>0</v>
      </c>
      <c r="N351" s="6">
        <v>0</v>
      </c>
      <c r="O351" s="1">
        <v>0</v>
      </c>
      <c r="P351" s="1">
        <v>0</v>
      </c>
      <c r="Q351" s="1">
        <v>0</v>
      </c>
      <c r="R351" s="1">
        <v>0</v>
      </c>
      <c r="S351" s="1">
        <v>0</v>
      </c>
      <c r="T351" s="3">
        <v>0</v>
      </c>
      <c r="U351" s="1">
        <v>0</v>
      </c>
      <c r="V351" s="1">
        <v>0</v>
      </c>
      <c r="W351" s="35">
        <f t="shared" si="114"/>
        <v>100</v>
      </c>
    </row>
    <row r="352" spans="1:28" ht="13.9" customHeight="1" x14ac:dyDescent="0.15">
      <c r="A352" s="2" t="s">
        <v>0</v>
      </c>
      <c r="B352" s="2" t="s">
        <v>0</v>
      </c>
      <c r="C352" s="2" t="s">
        <v>23</v>
      </c>
      <c r="D352" s="40" t="s">
        <v>24</v>
      </c>
      <c r="E352" s="41"/>
      <c r="F352" s="6">
        <v>50</v>
      </c>
      <c r="G352" s="6">
        <v>50</v>
      </c>
      <c r="H352" s="1">
        <v>50</v>
      </c>
      <c r="I352" s="1">
        <v>50</v>
      </c>
      <c r="J352" s="1">
        <v>0</v>
      </c>
      <c r="K352" s="1">
        <v>50</v>
      </c>
      <c r="L352" s="1">
        <v>0</v>
      </c>
      <c r="M352" s="1">
        <v>0</v>
      </c>
      <c r="N352" s="6">
        <v>0</v>
      </c>
      <c r="O352" s="1">
        <v>0</v>
      </c>
      <c r="P352" s="1">
        <v>0</v>
      </c>
      <c r="Q352" s="1">
        <v>0</v>
      </c>
      <c r="R352" s="1">
        <v>0</v>
      </c>
      <c r="S352" s="1">
        <v>0</v>
      </c>
      <c r="T352" s="3">
        <v>0</v>
      </c>
      <c r="U352" s="1">
        <v>0</v>
      </c>
      <c r="V352" s="1">
        <v>0</v>
      </c>
      <c r="W352" s="35">
        <f t="shared" si="114"/>
        <v>100</v>
      </c>
    </row>
    <row r="353" spans="1:28" ht="13.9" customHeight="1" x14ac:dyDescent="0.15">
      <c r="A353" s="2" t="s">
        <v>0</v>
      </c>
      <c r="B353" s="2" t="s">
        <v>0</v>
      </c>
      <c r="C353" s="2" t="s">
        <v>210</v>
      </c>
      <c r="D353" s="40" t="s">
        <v>211</v>
      </c>
      <c r="E353" s="41"/>
      <c r="F353" s="6">
        <v>1300</v>
      </c>
      <c r="G353" s="6">
        <v>1300</v>
      </c>
      <c r="H353" s="1">
        <v>1300</v>
      </c>
      <c r="I353" s="1">
        <v>1300</v>
      </c>
      <c r="J353" s="1">
        <v>0</v>
      </c>
      <c r="K353" s="1">
        <v>1300</v>
      </c>
      <c r="L353" s="1">
        <v>0</v>
      </c>
      <c r="M353" s="1">
        <v>0</v>
      </c>
      <c r="N353" s="6">
        <v>0</v>
      </c>
      <c r="O353" s="1">
        <v>0</v>
      </c>
      <c r="P353" s="1">
        <v>0</v>
      </c>
      <c r="Q353" s="1">
        <v>0</v>
      </c>
      <c r="R353" s="1">
        <v>0</v>
      </c>
      <c r="S353" s="1">
        <v>0</v>
      </c>
      <c r="T353" s="3">
        <v>0</v>
      </c>
      <c r="U353" s="1">
        <v>0</v>
      </c>
      <c r="V353" s="1">
        <v>0</v>
      </c>
      <c r="W353" s="35">
        <f t="shared" si="114"/>
        <v>100</v>
      </c>
    </row>
    <row r="354" spans="1:28" ht="8.25" customHeight="1" x14ac:dyDescent="0.15">
      <c r="A354" s="2" t="s">
        <v>0</v>
      </c>
      <c r="B354" s="2" t="s">
        <v>0</v>
      </c>
      <c r="C354" s="2" t="s">
        <v>25</v>
      </c>
      <c r="D354" s="40" t="s">
        <v>26</v>
      </c>
      <c r="E354" s="41"/>
      <c r="F354" s="6">
        <v>6900</v>
      </c>
      <c r="G354" s="6">
        <v>6804</v>
      </c>
      <c r="H354" s="1">
        <v>6804</v>
      </c>
      <c r="I354" s="1">
        <v>6804</v>
      </c>
      <c r="J354" s="1">
        <v>0</v>
      </c>
      <c r="K354" s="1">
        <v>6804</v>
      </c>
      <c r="L354" s="1">
        <v>0</v>
      </c>
      <c r="M354" s="1">
        <v>0</v>
      </c>
      <c r="N354" s="6">
        <v>0</v>
      </c>
      <c r="O354" s="1">
        <v>0</v>
      </c>
      <c r="P354" s="1">
        <v>0</v>
      </c>
      <c r="Q354" s="1">
        <v>0</v>
      </c>
      <c r="R354" s="1">
        <v>0</v>
      </c>
      <c r="S354" s="1">
        <v>0</v>
      </c>
      <c r="T354" s="3">
        <v>0</v>
      </c>
      <c r="U354" s="1">
        <v>0</v>
      </c>
      <c r="V354" s="1">
        <v>0</v>
      </c>
      <c r="W354" s="35">
        <f t="shared" si="114"/>
        <v>98.608695652173921</v>
      </c>
    </row>
    <row r="355" spans="1:28" ht="8.25" customHeight="1" x14ac:dyDescent="0.15">
      <c r="A355" s="2" t="s">
        <v>0</v>
      </c>
      <c r="B355" s="2" t="s">
        <v>0</v>
      </c>
      <c r="C355" s="2" t="s">
        <v>29</v>
      </c>
      <c r="D355" s="40" t="s">
        <v>30</v>
      </c>
      <c r="E355" s="41"/>
      <c r="F355" s="6">
        <v>500</v>
      </c>
      <c r="G355" s="6">
        <v>500</v>
      </c>
      <c r="H355" s="1">
        <v>500</v>
      </c>
      <c r="I355" s="1">
        <v>500</v>
      </c>
      <c r="J355" s="1">
        <v>0</v>
      </c>
      <c r="K355" s="1">
        <v>500</v>
      </c>
      <c r="L355" s="1">
        <v>0</v>
      </c>
      <c r="M355" s="1">
        <v>0</v>
      </c>
      <c r="N355" s="6">
        <v>0</v>
      </c>
      <c r="O355" s="1">
        <v>0</v>
      </c>
      <c r="P355" s="1">
        <v>0</v>
      </c>
      <c r="Q355" s="1">
        <v>0</v>
      </c>
      <c r="R355" s="1">
        <v>0</v>
      </c>
      <c r="S355" s="1">
        <v>0</v>
      </c>
      <c r="T355" s="3">
        <v>0</v>
      </c>
      <c r="U355" s="1">
        <v>0</v>
      </c>
      <c r="V355" s="1">
        <v>0</v>
      </c>
      <c r="W355" s="35">
        <f t="shared" si="114"/>
        <v>100</v>
      </c>
    </row>
    <row r="356" spans="1:28" ht="8.25" customHeight="1" x14ac:dyDescent="0.15">
      <c r="A356" s="2" t="s">
        <v>0</v>
      </c>
      <c r="B356" s="2" t="s">
        <v>0</v>
      </c>
      <c r="C356" s="2" t="s">
        <v>131</v>
      </c>
      <c r="D356" s="40" t="s">
        <v>132</v>
      </c>
      <c r="E356" s="41"/>
      <c r="F356" s="6">
        <v>2304</v>
      </c>
      <c r="G356" s="6">
        <v>2400</v>
      </c>
      <c r="H356" s="1">
        <v>2400</v>
      </c>
      <c r="I356" s="1">
        <v>2400</v>
      </c>
      <c r="J356" s="1">
        <v>0</v>
      </c>
      <c r="K356" s="1">
        <v>2400</v>
      </c>
      <c r="L356" s="1">
        <v>0</v>
      </c>
      <c r="M356" s="1">
        <v>0</v>
      </c>
      <c r="N356" s="6">
        <v>0</v>
      </c>
      <c r="O356" s="1">
        <v>0</v>
      </c>
      <c r="P356" s="1">
        <v>0</v>
      </c>
      <c r="Q356" s="1">
        <v>0</v>
      </c>
      <c r="R356" s="1">
        <v>0</v>
      </c>
      <c r="S356" s="1">
        <v>0</v>
      </c>
      <c r="T356" s="3">
        <v>0</v>
      </c>
      <c r="U356" s="1">
        <v>0</v>
      </c>
      <c r="V356" s="1">
        <v>0</v>
      </c>
      <c r="W356" s="35">
        <f t="shared" si="114"/>
        <v>104.16666666666667</v>
      </c>
    </row>
    <row r="357" spans="1:28" ht="13.9" customHeight="1" x14ac:dyDescent="0.15">
      <c r="A357" s="2" t="s">
        <v>0</v>
      </c>
      <c r="B357" s="2" t="s">
        <v>0</v>
      </c>
      <c r="C357" s="2" t="s">
        <v>135</v>
      </c>
      <c r="D357" s="40" t="s">
        <v>136</v>
      </c>
      <c r="E357" s="41"/>
      <c r="F357" s="6">
        <v>2152</v>
      </c>
      <c r="G357" s="6">
        <v>2152</v>
      </c>
      <c r="H357" s="1">
        <v>2152</v>
      </c>
      <c r="I357" s="1">
        <v>2152</v>
      </c>
      <c r="J357" s="1">
        <v>0</v>
      </c>
      <c r="K357" s="1">
        <v>2152</v>
      </c>
      <c r="L357" s="1">
        <v>0</v>
      </c>
      <c r="M357" s="1">
        <v>0</v>
      </c>
      <c r="N357" s="6">
        <v>0</v>
      </c>
      <c r="O357" s="1">
        <v>0</v>
      </c>
      <c r="P357" s="1">
        <v>0</v>
      </c>
      <c r="Q357" s="1">
        <v>0</v>
      </c>
      <c r="R357" s="1">
        <v>0</v>
      </c>
      <c r="S357" s="1">
        <v>0</v>
      </c>
      <c r="T357" s="3">
        <v>0</v>
      </c>
      <c r="U357" s="1">
        <v>0</v>
      </c>
      <c r="V357" s="1">
        <v>0</v>
      </c>
      <c r="W357" s="35">
        <f t="shared" si="114"/>
        <v>100</v>
      </c>
    </row>
    <row r="358" spans="1:28" s="9" customFormat="1" ht="118.5" customHeight="1" x14ac:dyDescent="0.15">
      <c r="A358" s="7" t="s">
        <v>0</v>
      </c>
      <c r="B358" s="7" t="s">
        <v>228</v>
      </c>
      <c r="C358" s="7" t="s">
        <v>0</v>
      </c>
      <c r="D358" s="42" t="s">
        <v>229</v>
      </c>
      <c r="E358" s="43"/>
      <c r="F358" s="8">
        <f>SUM(F359:F369)</f>
        <v>131499.94</v>
      </c>
      <c r="G358" s="8">
        <f>SUM(G359:G369)</f>
        <v>131800</v>
      </c>
      <c r="H358" s="8">
        <f t="shared" ref="H358:V358" si="119">SUM(H359:H369)</f>
        <v>131800</v>
      </c>
      <c r="I358" s="8">
        <f t="shared" si="119"/>
        <v>123081</v>
      </c>
      <c r="J358" s="8">
        <f t="shared" si="119"/>
        <v>111502</v>
      </c>
      <c r="K358" s="8">
        <f t="shared" si="119"/>
        <v>11579</v>
      </c>
      <c r="L358" s="8">
        <f t="shared" si="119"/>
        <v>0</v>
      </c>
      <c r="M358" s="8">
        <f t="shared" si="119"/>
        <v>8719</v>
      </c>
      <c r="N358" s="8">
        <f t="shared" si="119"/>
        <v>0</v>
      </c>
      <c r="O358" s="8">
        <f t="shared" si="119"/>
        <v>0</v>
      </c>
      <c r="P358" s="8">
        <f t="shared" si="119"/>
        <v>0</v>
      </c>
      <c r="Q358" s="8">
        <f t="shared" si="119"/>
        <v>0</v>
      </c>
      <c r="R358" s="8">
        <f t="shared" si="119"/>
        <v>0</v>
      </c>
      <c r="S358" s="8">
        <f t="shared" si="119"/>
        <v>0</v>
      </c>
      <c r="T358" s="8">
        <f t="shared" ref="T358" si="120">SUM(T359:T369)</f>
        <v>0</v>
      </c>
      <c r="U358" s="8">
        <f t="shared" si="119"/>
        <v>0</v>
      </c>
      <c r="V358" s="8">
        <f t="shared" si="119"/>
        <v>0</v>
      </c>
      <c r="W358" s="31">
        <f t="shared" si="114"/>
        <v>100.22818261361944</v>
      </c>
      <c r="X358" s="23"/>
      <c r="Y358" s="23"/>
      <c r="Z358" s="23"/>
      <c r="AA358" s="23"/>
      <c r="AB358" s="23"/>
    </row>
    <row r="359" spans="1:28" ht="13.9" customHeight="1" x14ac:dyDescent="0.15">
      <c r="A359" s="2" t="s">
        <v>0</v>
      </c>
      <c r="B359" s="2" t="s">
        <v>0</v>
      </c>
      <c r="C359" s="2" t="s">
        <v>123</v>
      </c>
      <c r="D359" s="40" t="s">
        <v>124</v>
      </c>
      <c r="E359" s="41"/>
      <c r="F359" s="6">
        <v>8719</v>
      </c>
      <c r="G359" s="6">
        <v>8719</v>
      </c>
      <c r="H359" s="1">
        <v>8719</v>
      </c>
      <c r="I359" s="1">
        <v>0</v>
      </c>
      <c r="J359" s="1">
        <v>0</v>
      </c>
      <c r="K359" s="1">
        <v>0</v>
      </c>
      <c r="L359" s="1">
        <v>0</v>
      </c>
      <c r="M359" s="1">
        <v>8719</v>
      </c>
      <c r="N359" s="6">
        <v>0</v>
      </c>
      <c r="O359" s="1">
        <v>0</v>
      </c>
      <c r="P359" s="1">
        <v>0</v>
      </c>
      <c r="Q359" s="1">
        <v>0</v>
      </c>
      <c r="R359" s="1">
        <v>0</v>
      </c>
      <c r="S359" s="1">
        <v>0</v>
      </c>
      <c r="T359" s="3">
        <v>0</v>
      </c>
      <c r="U359" s="1">
        <v>0</v>
      </c>
      <c r="V359" s="1">
        <v>0</v>
      </c>
      <c r="W359" s="35">
        <f t="shared" si="114"/>
        <v>100</v>
      </c>
    </row>
    <row r="360" spans="1:28" ht="13.9" customHeight="1" x14ac:dyDescent="0.15">
      <c r="A360" s="2" t="s">
        <v>0</v>
      </c>
      <c r="B360" s="2" t="s">
        <v>0</v>
      </c>
      <c r="C360" s="2" t="s">
        <v>107</v>
      </c>
      <c r="D360" s="40" t="s">
        <v>108</v>
      </c>
      <c r="E360" s="41"/>
      <c r="F360" s="6">
        <v>95276.69</v>
      </c>
      <c r="G360" s="6">
        <v>89457</v>
      </c>
      <c r="H360" s="1">
        <v>89457</v>
      </c>
      <c r="I360" s="1">
        <v>89457</v>
      </c>
      <c r="J360" s="1">
        <v>89457</v>
      </c>
      <c r="K360" s="1">
        <v>0</v>
      </c>
      <c r="L360" s="1">
        <v>0</v>
      </c>
      <c r="M360" s="1">
        <v>0</v>
      </c>
      <c r="N360" s="6">
        <v>0</v>
      </c>
      <c r="O360" s="1">
        <v>0</v>
      </c>
      <c r="P360" s="1">
        <v>0</v>
      </c>
      <c r="Q360" s="1">
        <v>0</v>
      </c>
      <c r="R360" s="1">
        <v>0</v>
      </c>
      <c r="S360" s="1">
        <v>0</v>
      </c>
      <c r="T360" s="3">
        <v>0</v>
      </c>
      <c r="U360" s="1">
        <v>0</v>
      </c>
      <c r="V360" s="1">
        <v>0</v>
      </c>
      <c r="W360" s="35">
        <f t="shared" si="114"/>
        <v>93.891800817177838</v>
      </c>
    </row>
    <row r="361" spans="1:28" ht="13.9" customHeight="1" x14ac:dyDescent="0.15">
      <c r="A361" s="2" t="s">
        <v>0</v>
      </c>
      <c r="B361" s="2" t="s">
        <v>0</v>
      </c>
      <c r="C361" s="2" t="s">
        <v>125</v>
      </c>
      <c r="D361" s="40" t="s">
        <v>126</v>
      </c>
      <c r="E361" s="41"/>
      <c r="F361" s="6">
        <v>2177.48</v>
      </c>
      <c r="G361" s="6">
        <v>2208</v>
      </c>
      <c r="H361" s="1">
        <v>2208</v>
      </c>
      <c r="I361" s="1">
        <v>2208</v>
      </c>
      <c r="J361" s="1">
        <v>2208</v>
      </c>
      <c r="K361" s="1">
        <v>0</v>
      </c>
      <c r="L361" s="1">
        <v>0</v>
      </c>
      <c r="M361" s="1">
        <v>0</v>
      </c>
      <c r="N361" s="6">
        <v>0</v>
      </c>
      <c r="O361" s="1">
        <v>0</v>
      </c>
      <c r="P361" s="1">
        <v>0</v>
      </c>
      <c r="Q361" s="1">
        <v>0</v>
      </c>
      <c r="R361" s="1">
        <v>0</v>
      </c>
      <c r="S361" s="1">
        <v>0</v>
      </c>
      <c r="T361" s="3">
        <v>0</v>
      </c>
      <c r="U361" s="1">
        <v>0</v>
      </c>
      <c r="V361" s="1">
        <v>0</v>
      </c>
      <c r="W361" s="35">
        <f t="shared" si="114"/>
        <v>101.40162022154048</v>
      </c>
    </row>
    <row r="362" spans="1:28" ht="13.9" customHeight="1" x14ac:dyDescent="0.15">
      <c r="A362" s="2" t="s">
        <v>0</v>
      </c>
      <c r="B362" s="2" t="s">
        <v>0</v>
      </c>
      <c r="C362" s="2" t="s">
        <v>67</v>
      </c>
      <c r="D362" s="40" t="s">
        <v>68</v>
      </c>
      <c r="E362" s="41"/>
      <c r="F362" s="6">
        <v>17701</v>
      </c>
      <c r="G362" s="6">
        <v>16767</v>
      </c>
      <c r="H362" s="1">
        <v>16767</v>
      </c>
      <c r="I362" s="1">
        <v>16767</v>
      </c>
      <c r="J362" s="1">
        <v>16767</v>
      </c>
      <c r="K362" s="1">
        <v>0</v>
      </c>
      <c r="L362" s="1">
        <v>0</v>
      </c>
      <c r="M362" s="1">
        <v>0</v>
      </c>
      <c r="N362" s="6">
        <v>0</v>
      </c>
      <c r="O362" s="1">
        <v>0</v>
      </c>
      <c r="P362" s="1">
        <v>0</v>
      </c>
      <c r="Q362" s="1">
        <v>0</v>
      </c>
      <c r="R362" s="1">
        <v>0</v>
      </c>
      <c r="S362" s="1">
        <v>0</v>
      </c>
      <c r="T362" s="3">
        <v>0</v>
      </c>
      <c r="U362" s="1">
        <v>0</v>
      </c>
      <c r="V362" s="1">
        <v>0</v>
      </c>
      <c r="W362" s="35">
        <f t="shared" si="114"/>
        <v>94.723461951302184</v>
      </c>
    </row>
    <row r="363" spans="1:28" ht="8.25" customHeight="1" x14ac:dyDescent="0.15">
      <c r="A363" s="2" t="s">
        <v>0</v>
      </c>
      <c r="B363" s="2" t="s">
        <v>0</v>
      </c>
      <c r="C363" s="2" t="s">
        <v>69</v>
      </c>
      <c r="D363" s="40" t="s">
        <v>70</v>
      </c>
      <c r="E363" s="41"/>
      <c r="F363" s="6">
        <v>2546.77</v>
      </c>
      <c r="G363" s="6">
        <v>3070</v>
      </c>
      <c r="H363" s="1">
        <v>3070</v>
      </c>
      <c r="I363" s="1">
        <v>3070</v>
      </c>
      <c r="J363" s="1">
        <v>3070</v>
      </c>
      <c r="K363" s="1">
        <v>0</v>
      </c>
      <c r="L363" s="1">
        <v>0</v>
      </c>
      <c r="M363" s="1">
        <v>0</v>
      </c>
      <c r="N363" s="6">
        <v>0</v>
      </c>
      <c r="O363" s="1">
        <v>0</v>
      </c>
      <c r="P363" s="1">
        <v>0</v>
      </c>
      <c r="Q363" s="1">
        <v>0</v>
      </c>
      <c r="R363" s="1">
        <v>0</v>
      </c>
      <c r="S363" s="1">
        <v>0</v>
      </c>
      <c r="T363" s="3">
        <v>0</v>
      </c>
      <c r="U363" s="1">
        <v>0</v>
      </c>
      <c r="V363" s="1">
        <v>0</v>
      </c>
      <c r="W363" s="35">
        <f t="shared" si="114"/>
        <v>120.54484700228132</v>
      </c>
    </row>
    <row r="364" spans="1:28" ht="13.9" customHeight="1" x14ac:dyDescent="0.15">
      <c r="A364" s="2" t="s">
        <v>0</v>
      </c>
      <c r="B364" s="2" t="s">
        <v>0</v>
      </c>
      <c r="C364" s="2" t="s">
        <v>23</v>
      </c>
      <c r="D364" s="40" t="s">
        <v>24</v>
      </c>
      <c r="E364" s="41"/>
      <c r="F364" s="6">
        <v>450</v>
      </c>
      <c r="G364" s="6">
        <v>450</v>
      </c>
      <c r="H364" s="1">
        <v>450</v>
      </c>
      <c r="I364" s="1">
        <v>450</v>
      </c>
      <c r="J364" s="1">
        <v>0</v>
      </c>
      <c r="K364" s="1">
        <v>450</v>
      </c>
      <c r="L364" s="1">
        <v>0</v>
      </c>
      <c r="M364" s="1">
        <v>0</v>
      </c>
      <c r="N364" s="6">
        <v>0</v>
      </c>
      <c r="O364" s="1">
        <v>0</v>
      </c>
      <c r="P364" s="1">
        <v>0</v>
      </c>
      <c r="Q364" s="1">
        <v>0</v>
      </c>
      <c r="R364" s="1">
        <v>0</v>
      </c>
      <c r="S364" s="1">
        <v>0</v>
      </c>
      <c r="T364" s="3">
        <v>0</v>
      </c>
      <c r="U364" s="1">
        <v>0</v>
      </c>
      <c r="V364" s="1">
        <v>0</v>
      </c>
      <c r="W364" s="35">
        <f t="shared" si="114"/>
        <v>100</v>
      </c>
    </row>
    <row r="365" spans="1:28" ht="13.9" customHeight="1" x14ac:dyDescent="0.15">
      <c r="A365" s="2" t="s">
        <v>0</v>
      </c>
      <c r="B365" s="2" t="s">
        <v>0</v>
      </c>
      <c r="C365" s="2" t="s">
        <v>210</v>
      </c>
      <c r="D365" s="40" t="s">
        <v>211</v>
      </c>
      <c r="E365" s="41"/>
      <c r="F365" s="6">
        <v>10</v>
      </c>
      <c r="G365" s="6">
        <v>10</v>
      </c>
      <c r="H365" s="1">
        <v>10</v>
      </c>
      <c r="I365" s="1">
        <v>10</v>
      </c>
      <c r="J365" s="1">
        <v>0</v>
      </c>
      <c r="K365" s="1">
        <v>10</v>
      </c>
      <c r="L365" s="1">
        <v>0</v>
      </c>
      <c r="M365" s="1">
        <v>0</v>
      </c>
      <c r="N365" s="6">
        <v>0</v>
      </c>
      <c r="O365" s="1">
        <v>0</v>
      </c>
      <c r="P365" s="1">
        <v>0</v>
      </c>
      <c r="Q365" s="1">
        <v>0</v>
      </c>
      <c r="R365" s="1">
        <v>0</v>
      </c>
      <c r="S365" s="1">
        <v>0</v>
      </c>
      <c r="T365" s="3">
        <v>0</v>
      </c>
      <c r="U365" s="1">
        <v>0</v>
      </c>
      <c r="V365" s="1">
        <v>0</v>
      </c>
      <c r="W365" s="35">
        <f t="shared" si="114"/>
        <v>100</v>
      </c>
    </row>
    <row r="366" spans="1:28" ht="8.25" customHeight="1" x14ac:dyDescent="0.15">
      <c r="A366" s="2" t="s">
        <v>0</v>
      </c>
      <c r="B366" s="2" t="s">
        <v>0</v>
      </c>
      <c r="C366" s="2" t="s">
        <v>25</v>
      </c>
      <c r="D366" s="40" t="s">
        <v>26</v>
      </c>
      <c r="E366" s="41"/>
      <c r="F366" s="6">
        <v>3400</v>
      </c>
      <c r="G366" s="6">
        <v>3400</v>
      </c>
      <c r="H366" s="1">
        <v>3400</v>
      </c>
      <c r="I366" s="1">
        <v>3400</v>
      </c>
      <c r="J366" s="1">
        <v>0</v>
      </c>
      <c r="K366" s="1">
        <v>3400</v>
      </c>
      <c r="L366" s="1">
        <v>0</v>
      </c>
      <c r="M366" s="1">
        <v>0</v>
      </c>
      <c r="N366" s="6">
        <v>0</v>
      </c>
      <c r="O366" s="1">
        <v>0</v>
      </c>
      <c r="P366" s="1">
        <v>0</v>
      </c>
      <c r="Q366" s="1">
        <v>0</v>
      </c>
      <c r="R366" s="1">
        <v>0</v>
      </c>
      <c r="S366" s="1">
        <v>0</v>
      </c>
      <c r="T366" s="3">
        <v>0</v>
      </c>
      <c r="U366" s="1">
        <v>0</v>
      </c>
      <c r="V366" s="1">
        <v>0</v>
      </c>
      <c r="W366" s="35">
        <f t="shared" si="114"/>
        <v>100</v>
      </c>
    </row>
    <row r="367" spans="1:28" ht="8.25" customHeight="1" x14ac:dyDescent="0.15">
      <c r="A367" s="2" t="s">
        <v>0</v>
      </c>
      <c r="B367" s="2" t="s">
        <v>0</v>
      </c>
      <c r="C367" s="2" t="s">
        <v>29</v>
      </c>
      <c r="D367" s="40" t="s">
        <v>30</v>
      </c>
      <c r="E367" s="41"/>
      <c r="F367" s="6">
        <v>210</v>
      </c>
      <c r="G367" s="6">
        <v>210</v>
      </c>
      <c r="H367" s="1">
        <v>210</v>
      </c>
      <c r="I367" s="1">
        <v>210</v>
      </c>
      <c r="J367" s="1">
        <v>0</v>
      </c>
      <c r="K367" s="1">
        <v>210</v>
      </c>
      <c r="L367" s="1">
        <v>0</v>
      </c>
      <c r="M367" s="1">
        <v>0</v>
      </c>
      <c r="N367" s="6">
        <v>0</v>
      </c>
      <c r="O367" s="1">
        <v>0</v>
      </c>
      <c r="P367" s="1">
        <v>0</v>
      </c>
      <c r="Q367" s="1">
        <v>0</v>
      </c>
      <c r="R367" s="1">
        <v>0</v>
      </c>
      <c r="S367" s="1">
        <v>0</v>
      </c>
      <c r="T367" s="3">
        <v>0</v>
      </c>
      <c r="U367" s="1">
        <v>0</v>
      </c>
      <c r="V367" s="1">
        <v>0</v>
      </c>
      <c r="W367" s="35">
        <f t="shared" si="114"/>
        <v>100</v>
      </c>
    </row>
    <row r="368" spans="1:28" ht="8.25" customHeight="1" x14ac:dyDescent="0.15">
      <c r="A368" s="2" t="s">
        <v>0</v>
      </c>
      <c r="B368" s="2" t="s">
        <v>0</v>
      </c>
      <c r="C368" s="2" t="s">
        <v>131</v>
      </c>
      <c r="D368" s="40" t="s">
        <v>132</v>
      </c>
      <c r="E368" s="41"/>
      <c r="F368" s="6">
        <v>0</v>
      </c>
      <c r="G368" s="6">
        <v>6500</v>
      </c>
      <c r="H368" s="1">
        <v>6500</v>
      </c>
      <c r="I368" s="1">
        <v>6500</v>
      </c>
      <c r="J368" s="1">
        <v>0</v>
      </c>
      <c r="K368" s="1">
        <v>6500</v>
      </c>
      <c r="L368" s="1">
        <v>0</v>
      </c>
      <c r="M368" s="1">
        <v>0</v>
      </c>
      <c r="N368" s="6">
        <v>0</v>
      </c>
      <c r="O368" s="1">
        <v>0</v>
      </c>
      <c r="P368" s="1">
        <v>0</v>
      </c>
      <c r="Q368" s="1">
        <v>0</v>
      </c>
      <c r="R368" s="1">
        <v>0</v>
      </c>
      <c r="S368" s="1">
        <v>0</v>
      </c>
      <c r="T368" s="3">
        <v>0</v>
      </c>
      <c r="U368" s="1">
        <v>0</v>
      </c>
      <c r="V368" s="1">
        <v>0</v>
      </c>
      <c r="W368" s="35" t="s">
        <v>364</v>
      </c>
    </row>
    <row r="369" spans="1:28" ht="13.9" customHeight="1" x14ac:dyDescent="0.15">
      <c r="A369" s="2" t="s">
        <v>0</v>
      </c>
      <c r="B369" s="2" t="s">
        <v>0</v>
      </c>
      <c r="C369" s="2" t="s">
        <v>135</v>
      </c>
      <c r="D369" s="40" t="s">
        <v>136</v>
      </c>
      <c r="E369" s="41"/>
      <c r="F369" s="6">
        <v>1009</v>
      </c>
      <c r="G369" s="6">
        <v>1009</v>
      </c>
      <c r="H369" s="1">
        <v>1009</v>
      </c>
      <c r="I369" s="1">
        <v>1009</v>
      </c>
      <c r="J369" s="1">
        <v>0</v>
      </c>
      <c r="K369" s="1">
        <v>1009</v>
      </c>
      <c r="L369" s="1">
        <v>0</v>
      </c>
      <c r="M369" s="1">
        <v>0</v>
      </c>
      <c r="N369" s="6">
        <v>0</v>
      </c>
      <c r="O369" s="1">
        <v>0</v>
      </c>
      <c r="P369" s="1">
        <v>0</v>
      </c>
      <c r="Q369" s="1">
        <v>0</v>
      </c>
      <c r="R369" s="1">
        <v>0</v>
      </c>
      <c r="S369" s="1">
        <v>0</v>
      </c>
      <c r="T369" s="3">
        <v>0</v>
      </c>
      <c r="U369" s="1">
        <v>0</v>
      </c>
      <c r="V369" s="1">
        <v>0</v>
      </c>
      <c r="W369" s="35">
        <f t="shared" si="114"/>
        <v>100</v>
      </c>
    </row>
    <row r="370" spans="1:28" s="9" customFormat="1" ht="42" customHeight="1" x14ac:dyDescent="0.15">
      <c r="A370" s="7" t="s">
        <v>0</v>
      </c>
      <c r="B370" s="7">
        <v>80153</v>
      </c>
      <c r="C370" s="7" t="s">
        <v>0</v>
      </c>
      <c r="D370" s="42" t="s">
        <v>361</v>
      </c>
      <c r="E370" s="43"/>
      <c r="F370" s="8">
        <f>SUM(F371:F372)</f>
        <v>48495.14</v>
      </c>
      <c r="G370" s="8">
        <f t="shared" ref="G370:U370" si="121">SUM(G371:G372)</f>
        <v>0</v>
      </c>
      <c r="H370" s="8">
        <f t="shared" si="121"/>
        <v>0</v>
      </c>
      <c r="I370" s="8">
        <f t="shared" si="121"/>
        <v>0</v>
      </c>
      <c r="J370" s="8">
        <f t="shared" si="121"/>
        <v>0</v>
      </c>
      <c r="K370" s="8">
        <f t="shared" si="121"/>
        <v>0</v>
      </c>
      <c r="L370" s="8">
        <f t="shared" si="121"/>
        <v>0</v>
      </c>
      <c r="M370" s="8">
        <f t="shared" si="121"/>
        <v>0</v>
      </c>
      <c r="N370" s="8">
        <f t="shared" si="121"/>
        <v>0</v>
      </c>
      <c r="O370" s="8">
        <f t="shared" si="121"/>
        <v>0</v>
      </c>
      <c r="P370" s="8">
        <f t="shared" si="121"/>
        <v>0</v>
      </c>
      <c r="Q370" s="8">
        <f t="shared" si="121"/>
        <v>0</v>
      </c>
      <c r="R370" s="8">
        <f t="shared" si="121"/>
        <v>0</v>
      </c>
      <c r="S370" s="8">
        <f t="shared" si="121"/>
        <v>0</v>
      </c>
      <c r="T370" s="8">
        <f t="shared" ref="T370" si="122">SUM(T371:T372)</f>
        <v>0</v>
      </c>
      <c r="U370" s="8">
        <f t="shared" si="121"/>
        <v>0</v>
      </c>
      <c r="V370" s="8">
        <f t="shared" ref="V370" si="123">SUM(V371:V404)</f>
        <v>0</v>
      </c>
      <c r="W370" s="31">
        <f t="shared" si="114"/>
        <v>0</v>
      </c>
      <c r="X370" s="23"/>
      <c r="Y370" s="23"/>
      <c r="Z370" s="23"/>
      <c r="AA370" s="23"/>
      <c r="AB370" s="23"/>
    </row>
    <row r="371" spans="1:28" ht="15.75" customHeight="1" x14ac:dyDescent="0.15">
      <c r="A371" s="2" t="s">
        <v>0</v>
      </c>
      <c r="B371" s="2" t="s">
        <v>0</v>
      </c>
      <c r="C371" s="2">
        <v>4210</v>
      </c>
      <c r="D371" s="59" t="s">
        <v>24</v>
      </c>
      <c r="E371" s="41"/>
      <c r="F371" s="6">
        <v>480.14</v>
      </c>
      <c r="G371" s="6">
        <v>0</v>
      </c>
      <c r="H371" s="6">
        <v>0</v>
      </c>
      <c r="I371" s="6">
        <v>0</v>
      </c>
      <c r="J371" s="6">
        <v>0</v>
      </c>
      <c r="K371" s="6">
        <v>0</v>
      </c>
      <c r="L371" s="6">
        <v>0</v>
      </c>
      <c r="M371" s="6">
        <v>0</v>
      </c>
      <c r="N371" s="6">
        <v>0</v>
      </c>
      <c r="O371" s="6">
        <v>0</v>
      </c>
      <c r="P371" s="6">
        <v>0</v>
      </c>
      <c r="Q371" s="6">
        <v>0</v>
      </c>
      <c r="R371" s="3">
        <v>0</v>
      </c>
      <c r="S371" s="3">
        <v>0</v>
      </c>
      <c r="T371" s="3">
        <v>0</v>
      </c>
      <c r="U371" s="3">
        <v>0</v>
      </c>
      <c r="V371" s="3">
        <v>0</v>
      </c>
      <c r="W371" s="35">
        <f t="shared" si="114"/>
        <v>0</v>
      </c>
    </row>
    <row r="372" spans="1:28" ht="16.5" customHeight="1" x14ac:dyDescent="0.15">
      <c r="A372" s="2" t="s">
        <v>0</v>
      </c>
      <c r="B372" s="2" t="s">
        <v>0</v>
      </c>
      <c r="C372" s="2">
        <v>4240</v>
      </c>
      <c r="D372" s="59" t="s">
        <v>211</v>
      </c>
      <c r="E372" s="41"/>
      <c r="F372" s="6">
        <v>48015</v>
      </c>
      <c r="G372" s="6">
        <v>0</v>
      </c>
      <c r="H372" s="6">
        <v>0</v>
      </c>
      <c r="I372" s="6">
        <v>0</v>
      </c>
      <c r="J372" s="6">
        <v>0</v>
      </c>
      <c r="K372" s="6">
        <v>0</v>
      </c>
      <c r="L372" s="6">
        <v>0</v>
      </c>
      <c r="M372" s="6">
        <v>0</v>
      </c>
      <c r="N372" s="6">
        <v>0</v>
      </c>
      <c r="O372" s="6">
        <v>0</v>
      </c>
      <c r="P372" s="6">
        <v>0</v>
      </c>
      <c r="Q372" s="6">
        <v>0</v>
      </c>
      <c r="R372" s="6">
        <v>0</v>
      </c>
      <c r="S372" s="6">
        <v>0</v>
      </c>
      <c r="T372" s="3">
        <v>0</v>
      </c>
      <c r="U372" s="3">
        <v>0</v>
      </c>
      <c r="V372" s="3">
        <v>0</v>
      </c>
      <c r="W372" s="35">
        <f t="shared" si="114"/>
        <v>0</v>
      </c>
    </row>
    <row r="373" spans="1:28" s="9" customFormat="1" ht="12" customHeight="1" x14ac:dyDescent="0.15">
      <c r="A373" s="7" t="s">
        <v>0</v>
      </c>
      <c r="B373" s="7" t="s">
        <v>230</v>
      </c>
      <c r="C373" s="7" t="s">
        <v>0</v>
      </c>
      <c r="D373" s="42" t="s">
        <v>38</v>
      </c>
      <c r="E373" s="43"/>
      <c r="F373" s="8">
        <f>SUM(F374:F407)</f>
        <v>458019.59</v>
      </c>
      <c r="G373" s="8">
        <f>SUM(G374:G407)</f>
        <v>1063024</v>
      </c>
      <c r="H373" s="8">
        <f t="shared" ref="H373:V373" si="124">SUM(H374:H407)</f>
        <v>566598</v>
      </c>
      <c r="I373" s="8">
        <f t="shared" si="124"/>
        <v>378229</v>
      </c>
      <c r="J373" s="8">
        <f t="shared" si="124"/>
        <v>451860.36</v>
      </c>
      <c r="K373" s="8">
        <f t="shared" si="124"/>
        <v>39361</v>
      </c>
      <c r="L373" s="8">
        <f t="shared" si="124"/>
        <v>0</v>
      </c>
      <c r="M373" s="8">
        <f t="shared" si="124"/>
        <v>10119</v>
      </c>
      <c r="N373" s="8">
        <f t="shared" si="124"/>
        <v>65257.64</v>
      </c>
      <c r="O373" s="8">
        <f t="shared" si="124"/>
        <v>0</v>
      </c>
      <c r="P373" s="8">
        <f t="shared" si="124"/>
        <v>0</v>
      </c>
      <c r="Q373" s="8">
        <f t="shared" si="124"/>
        <v>496426</v>
      </c>
      <c r="R373" s="8">
        <f t="shared" si="124"/>
        <v>496426</v>
      </c>
      <c r="S373" s="8">
        <f t="shared" si="124"/>
        <v>496426</v>
      </c>
      <c r="T373" s="8">
        <f t="shared" ref="T373" si="125">SUM(T374:T407)</f>
        <v>0</v>
      </c>
      <c r="U373" s="8">
        <f t="shared" si="124"/>
        <v>0</v>
      </c>
      <c r="V373" s="8">
        <f t="shared" si="124"/>
        <v>0</v>
      </c>
      <c r="W373" s="31">
        <f t="shared" si="114"/>
        <v>232.09138281618041</v>
      </c>
      <c r="X373" s="23"/>
      <c r="Y373" s="23"/>
      <c r="Z373" s="23"/>
      <c r="AA373" s="23"/>
      <c r="AB373" s="23"/>
    </row>
    <row r="374" spans="1:28" ht="13.9" customHeight="1" x14ac:dyDescent="0.15">
      <c r="A374" s="2" t="s">
        <v>0</v>
      </c>
      <c r="B374" s="2" t="s">
        <v>0</v>
      </c>
      <c r="C374" s="2" t="s">
        <v>123</v>
      </c>
      <c r="D374" s="40" t="s">
        <v>124</v>
      </c>
      <c r="E374" s="41"/>
      <c r="F374" s="6">
        <v>17823</v>
      </c>
      <c r="G374" s="6">
        <v>10119</v>
      </c>
      <c r="H374" s="1">
        <v>10119</v>
      </c>
      <c r="I374" s="1">
        <v>0</v>
      </c>
      <c r="J374" s="1">
        <v>0</v>
      </c>
      <c r="K374" s="1">
        <v>0</v>
      </c>
      <c r="L374" s="1">
        <v>0</v>
      </c>
      <c r="M374" s="1">
        <v>10119</v>
      </c>
      <c r="N374" s="6">
        <v>0</v>
      </c>
      <c r="O374" s="1">
        <v>0</v>
      </c>
      <c r="P374" s="1">
        <v>0</v>
      </c>
      <c r="Q374" s="1">
        <v>0</v>
      </c>
      <c r="R374" s="1">
        <v>0</v>
      </c>
      <c r="S374" s="1">
        <v>0</v>
      </c>
      <c r="T374" s="3">
        <v>0</v>
      </c>
      <c r="U374" s="1">
        <v>0</v>
      </c>
      <c r="V374" s="1">
        <v>0</v>
      </c>
      <c r="W374" s="35">
        <f t="shared" si="114"/>
        <v>56.77495371149638</v>
      </c>
    </row>
    <row r="375" spans="1:28" ht="13.9" customHeight="1" x14ac:dyDescent="0.15">
      <c r="A375" s="2" t="s">
        <v>0</v>
      </c>
      <c r="B375" s="2" t="s">
        <v>0</v>
      </c>
      <c r="C375" s="2" t="s">
        <v>107</v>
      </c>
      <c r="D375" s="40" t="s">
        <v>108</v>
      </c>
      <c r="E375" s="41"/>
      <c r="F375" s="6">
        <v>198328.21</v>
      </c>
      <c r="G375" s="6">
        <v>288758</v>
      </c>
      <c r="H375" s="1">
        <v>288758</v>
      </c>
      <c r="I375" s="1">
        <v>288758</v>
      </c>
      <c r="J375" s="1">
        <v>288758</v>
      </c>
      <c r="K375" s="1">
        <v>0</v>
      </c>
      <c r="L375" s="1">
        <v>0</v>
      </c>
      <c r="M375" s="1">
        <v>0</v>
      </c>
      <c r="N375" s="6">
        <v>0</v>
      </c>
      <c r="O375" s="1">
        <v>0</v>
      </c>
      <c r="P375" s="1">
        <v>0</v>
      </c>
      <c r="Q375" s="1">
        <v>0</v>
      </c>
      <c r="R375" s="1">
        <v>0</v>
      </c>
      <c r="S375" s="1">
        <v>0</v>
      </c>
      <c r="T375" s="3">
        <v>0</v>
      </c>
      <c r="U375" s="1">
        <v>0</v>
      </c>
      <c r="V375" s="1">
        <v>0</v>
      </c>
      <c r="W375" s="35">
        <f t="shared" si="114"/>
        <v>145.59602993442033</v>
      </c>
    </row>
    <row r="376" spans="1:28" ht="13.9" customHeight="1" x14ac:dyDescent="0.15">
      <c r="A376" s="2" t="s">
        <v>0</v>
      </c>
      <c r="B376" s="2" t="s">
        <v>0</v>
      </c>
      <c r="C376" s="2" t="s">
        <v>231</v>
      </c>
      <c r="D376" s="40" t="s">
        <v>108</v>
      </c>
      <c r="E376" s="41"/>
      <c r="F376" s="6">
        <v>0</v>
      </c>
      <c r="G376" s="6">
        <v>81858.929999999993</v>
      </c>
      <c r="H376" s="1">
        <v>81858.929999999993</v>
      </c>
      <c r="I376" s="1">
        <v>0</v>
      </c>
      <c r="J376" s="1">
        <v>81858.929999999993</v>
      </c>
      <c r="K376" s="1">
        <v>0</v>
      </c>
      <c r="L376" s="1">
        <v>0</v>
      </c>
      <c r="M376" s="1">
        <v>0</v>
      </c>
      <c r="N376" s="6">
        <v>0</v>
      </c>
      <c r="O376" s="1">
        <v>0</v>
      </c>
      <c r="P376" s="1">
        <v>0</v>
      </c>
      <c r="Q376" s="1">
        <v>0</v>
      </c>
      <c r="R376" s="1">
        <v>0</v>
      </c>
      <c r="S376" s="1">
        <v>0</v>
      </c>
      <c r="T376" s="3">
        <v>0</v>
      </c>
      <c r="U376" s="1">
        <v>0</v>
      </c>
      <c r="V376" s="1">
        <v>0</v>
      </c>
      <c r="W376" s="35" t="s">
        <v>364</v>
      </c>
    </row>
    <row r="377" spans="1:28" ht="13.9" customHeight="1" x14ac:dyDescent="0.15">
      <c r="A377" s="2" t="s">
        <v>0</v>
      </c>
      <c r="B377" s="2" t="s">
        <v>0</v>
      </c>
      <c r="C377" s="2" t="s">
        <v>232</v>
      </c>
      <c r="D377" s="40" t="s">
        <v>108</v>
      </c>
      <c r="E377" s="41"/>
      <c r="F377" s="6">
        <v>0</v>
      </c>
      <c r="G377" s="6">
        <v>4870</v>
      </c>
      <c r="H377" s="1">
        <v>4870</v>
      </c>
      <c r="I377" s="1">
        <v>0</v>
      </c>
      <c r="J377" s="1">
        <v>4870</v>
      </c>
      <c r="K377" s="1">
        <v>0</v>
      </c>
      <c r="L377" s="1">
        <v>0</v>
      </c>
      <c r="M377" s="1">
        <v>0</v>
      </c>
      <c r="N377" s="6">
        <v>0</v>
      </c>
      <c r="O377" s="1">
        <v>0</v>
      </c>
      <c r="P377" s="1">
        <v>0</v>
      </c>
      <c r="Q377" s="1">
        <v>0</v>
      </c>
      <c r="R377" s="1">
        <v>0</v>
      </c>
      <c r="S377" s="1">
        <v>0</v>
      </c>
      <c r="T377" s="3">
        <v>0</v>
      </c>
      <c r="U377" s="1">
        <v>0</v>
      </c>
      <c r="V377" s="1">
        <v>0</v>
      </c>
      <c r="W377" s="35" t="s">
        <v>364</v>
      </c>
    </row>
    <row r="378" spans="1:28" ht="13.9" customHeight="1" x14ac:dyDescent="0.15">
      <c r="A378" s="2" t="s">
        <v>0</v>
      </c>
      <c r="B378" s="2" t="s">
        <v>0</v>
      </c>
      <c r="C378" s="2" t="s">
        <v>125</v>
      </c>
      <c r="D378" s="40" t="s">
        <v>126</v>
      </c>
      <c r="E378" s="41"/>
      <c r="F378" s="6">
        <v>6760.67</v>
      </c>
      <c r="G378" s="6">
        <v>8118</v>
      </c>
      <c r="H378" s="1">
        <v>8118</v>
      </c>
      <c r="I378" s="1">
        <v>8118</v>
      </c>
      <c r="J378" s="1">
        <v>8118</v>
      </c>
      <c r="K378" s="1">
        <v>0</v>
      </c>
      <c r="L378" s="1">
        <v>0</v>
      </c>
      <c r="M378" s="1">
        <v>0</v>
      </c>
      <c r="N378" s="6">
        <v>0</v>
      </c>
      <c r="O378" s="1">
        <v>0</v>
      </c>
      <c r="P378" s="1">
        <v>0</v>
      </c>
      <c r="Q378" s="1">
        <v>0</v>
      </c>
      <c r="R378" s="1">
        <v>0</v>
      </c>
      <c r="S378" s="1">
        <v>0</v>
      </c>
      <c r="T378" s="3">
        <v>0</v>
      </c>
      <c r="U378" s="1">
        <v>0</v>
      </c>
      <c r="V378" s="1">
        <v>0</v>
      </c>
      <c r="W378" s="35">
        <f t="shared" si="114"/>
        <v>120.07685628791229</v>
      </c>
    </row>
    <row r="379" spans="1:28" ht="13.9" customHeight="1" x14ac:dyDescent="0.15">
      <c r="A379" s="2" t="s">
        <v>0</v>
      </c>
      <c r="B379" s="2" t="s">
        <v>0</v>
      </c>
      <c r="C379" s="2" t="s">
        <v>67</v>
      </c>
      <c r="D379" s="40" t="s">
        <v>68</v>
      </c>
      <c r="E379" s="41"/>
      <c r="F379" s="6">
        <v>34978.199999999997</v>
      </c>
      <c r="G379" s="6">
        <v>36551</v>
      </c>
      <c r="H379" s="1">
        <v>36551</v>
      </c>
      <c r="I379" s="1">
        <v>36551</v>
      </c>
      <c r="J379" s="1">
        <v>36551</v>
      </c>
      <c r="K379" s="1">
        <v>0</v>
      </c>
      <c r="L379" s="1">
        <v>0</v>
      </c>
      <c r="M379" s="1">
        <v>0</v>
      </c>
      <c r="N379" s="6">
        <v>0</v>
      </c>
      <c r="O379" s="1">
        <v>0</v>
      </c>
      <c r="P379" s="1">
        <v>0</v>
      </c>
      <c r="Q379" s="1">
        <v>0</v>
      </c>
      <c r="R379" s="1">
        <v>0</v>
      </c>
      <c r="S379" s="1">
        <v>0</v>
      </c>
      <c r="T379" s="3">
        <v>0</v>
      </c>
      <c r="U379" s="1">
        <v>0</v>
      </c>
      <c r="V379" s="1">
        <v>0</v>
      </c>
      <c r="W379" s="35">
        <f t="shared" si="114"/>
        <v>104.49651497218268</v>
      </c>
    </row>
    <row r="380" spans="1:28" ht="13.9" customHeight="1" x14ac:dyDescent="0.15">
      <c r="A380" s="2" t="s">
        <v>0</v>
      </c>
      <c r="B380" s="2" t="s">
        <v>0</v>
      </c>
      <c r="C380" s="2" t="s">
        <v>233</v>
      </c>
      <c r="D380" s="40" t="s">
        <v>68</v>
      </c>
      <c r="E380" s="41"/>
      <c r="F380" s="6">
        <v>0</v>
      </c>
      <c r="G380" s="6">
        <v>14059</v>
      </c>
      <c r="H380" s="1">
        <v>14059</v>
      </c>
      <c r="I380" s="1">
        <v>0</v>
      </c>
      <c r="J380" s="1">
        <v>14059</v>
      </c>
      <c r="K380" s="1">
        <v>0</v>
      </c>
      <c r="L380" s="1">
        <v>0</v>
      </c>
      <c r="M380" s="1">
        <v>0</v>
      </c>
      <c r="N380" s="6">
        <v>0</v>
      </c>
      <c r="O380" s="1">
        <v>0</v>
      </c>
      <c r="P380" s="1">
        <v>0</v>
      </c>
      <c r="Q380" s="1">
        <v>0</v>
      </c>
      <c r="R380" s="1">
        <v>0</v>
      </c>
      <c r="S380" s="1">
        <v>0</v>
      </c>
      <c r="T380" s="3">
        <v>0</v>
      </c>
      <c r="U380" s="1">
        <v>0</v>
      </c>
      <c r="V380" s="1">
        <v>0</v>
      </c>
      <c r="W380" s="35" t="s">
        <v>364</v>
      </c>
    </row>
    <row r="381" spans="1:28" ht="13.9" customHeight="1" x14ac:dyDescent="0.15">
      <c r="A381" s="2" t="s">
        <v>0</v>
      </c>
      <c r="B381" s="2" t="s">
        <v>0</v>
      </c>
      <c r="C381" s="2" t="s">
        <v>234</v>
      </c>
      <c r="D381" s="40" t="s">
        <v>68</v>
      </c>
      <c r="E381" s="41"/>
      <c r="F381" s="6">
        <v>0</v>
      </c>
      <c r="G381" s="6">
        <v>847</v>
      </c>
      <c r="H381" s="1">
        <v>847</v>
      </c>
      <c r="I381" s="1">
        <v>0</v>
      </c>
      <c r="J381" s="1">
        <v>847</v>
      </c>
      <c r="K381" s="1">
        <v>0</v>
      </c>
      <c r="L381" s="1">
        <v>0</v>
      </c>
      <c r="M381" s="1">
        <v>0</v>
      </c>
      <c r="N381" s="6">
        <v>0</v>
      </c>
      <c r="O381" s="1">
        <v>0</v>
      </c>
      <c r="P381" s="1">
        <v>0</v>
      </c>
      <c r="Q381" s="1">
        <v>0</v>
      </c>
      <c r="R381" s="1">
        <v>0</v>
      </c>
      <c r="S381" s="1">
        <v>0</v>
      </c>
      <c r="T381" s="3">
        <v>0</v>
      </c>
      <c r="U381" s="1">
        <v>0</v>
      </c>
      <c r="V381" s="1">
        <v>0</v>
      </c>
      <c r="W381" s="35" t="s">
        <v>364</v>
      </c>
    </row>
    <row r="382" spans="1:28" ht="8.25" customHeight="1" x14ac:dyDescent="0.15">
      <c r="A382" s="2" t="s">
        <v>0</v>
      </c>
      <c r="B382" s="2" t="s">
        <v>0</v>
      </c>
      <c r="C382" s="2" t="s">
        <v>69</v>
      </c>
      <c r="D382" s="40" t="s">
        <v>70</v>
      </c>
      <c r="E382" s="41"/>
      <c r="F382" s="6">
        <v>4844.51</v>
      </c>
      <c r="G382" s="6">
        <v>5441</v>
      </c>
      <c r="H382" s="1">
        <v>5441</v>
      </c>
      <c r="I382" s="1">
        <v>5441</v>
      </c>
      <c r="J382" s="1">
        <v>5441</v>
      </c>
      <c r="K382" s="1">
        <v>0</v>
      </c>
      <c r="L382" s="1">
        <v>0</v>
      </c>
      <c r="M382" s="1">
        <v>0</v>
      </c>
      <c r="N382" s="6">
        <v>0</v>
      </c>
      <c r="O382" s="1">
        <v>0</v>
      </c>
      <c r="P382" s="1">
        <v>0</v>
      </c>
      <c r="Q382" s="1">
        <v>0</v>
      </c>
      <c r="R382" s="1">
        <v>0</v>
      </c>
      <c r="S382" s="1">
        <v>0</v>
      </c>
      <c r="T382" s="3">
        <v>0</v>
      </c>
      <c r="U382" s="1">
        <v>0</v>
      </c>
      <c r="V382" s="1">
        <v>0</v>
      </c>
      <c r="W382" s="35">
        <f t="shared" si="114"/>
        <v>112.31270035566033</v>
      </c>
    </row>
    <row r="383" spans="1:28" ht="8.25" customHeight="1" x14ac:dyDescent="0.15">
      <c r="A383" s="2" t="s">
        <v>0</v>
      </c>
      <c r="B383" s="2" t="s">
        <v>0</v>
      </c>
      <c r="C383" s="2" t="s">
        <v>235</v>
      </c>
      <c r="D383" s="40" t="s">
        <v>70</v>
      </c>
      <c r="E383" s="41"/>
      <c r="F383" s="6">
        <v>0</v>
      </c>
      <c r="G383" s="6">
        <v>1941</v>
      </c>
      <c r="H383" s="1">
        <v>1941</v>
      </c>
      <c r="I383" s="1">
        <v>0</v>
      </c>
      <c r="J383" s="1">
        <v>1941</v>
      </c>
      <c r="K383" s="1">
        <v>0</v>
      </c>
      <c r="L383" s="1">
        <v>0</v>
      </c>
      <c r="M383" s="1">
        <v>0</v>
      </c>
      <c r="N383" s="6">
        <v>0</v>
      </c>
      <c r="O383" s="1">
        <v>0</v>
      </c>
      <c r="P383" s="1">
        <v>0</v>
      </c>
      <c r="Q383" s="1">
        <v>0</v>
      </c>
      <c r="R383" s="1">
        <v>0</v>
      </c>
      <c r="S383" s="1">
        <v>0</v>
      </c>
      <c r="T383" s="3">
        <v>0</v>
      </c>
      <c r="U383" s="1">
        <v>0</v>
      </c>
      <c r="V383" s="1">
        <v>0</v>
      </c>
      <c r="W383" s="35" t="s">
        <v>364</v>
      </c>
    </row>
    <row r="384" spans="1:28" ht="8.25" customHeight="1" x14ac:dyDescent="0.15">
      <c r="A384" s="2" t="s">
        <v>0</v>
      </c>
      <c r="B384" s="2" t="s">
        <v>0</v>
      </c>
      <c r="C384" s="2" t="s">
        <v>236</v>
      </c>
      <c r="D384" s="40" t="s">
        <v>70</v>
      </c>
      <c r="E384" s="41"/>
      <c r="F384" s="6">
        <v>0</v>
      </c>
      <c r="G384" s="6">
        <v>120</v>
      </c>
      <c r="H384" s="1">
        <v>120</v>
      </c>
      <c r="I384" s="1">
        <v>0</v>
      </c>
      <c r="J384" s="1">
        <v>120</v>
      </c>
      <c r="K384" s="1">
        <v>0</v>
      </c>
      <c r="L384" s="1">
        <v>0</v>
      </c>
      <c r="M384" s="1">
        <v>0</v>
      </c>
      <c r="N384" s="6">
        <v>0</v>
      </c>
      <c r="O384" s="1">
        <v>0</v>
      </c>
      <c r="P384" s="1">
        <v>0</v>
      </c>
      <c r="Q384" s="1">
        <v>0</v>
      </c>
      <c r="R384" s="1">
        <v>0</v>
      </c>
      <c r="S384" s="1">
        <v>0</v>
      </c>
      <c r="T384" s="3">
        <v>0</v>
      </c>
      <c r="U384" s="1">
        <v>0</v>
      </c>
      <c r="V384" s="1">
        <v>0</v>
      </c>
      <c r="W384" s="35" t="s">
        <v>364</v>
      </c>
    </row>
    <row r="385" spans="1:23" ht="8.25" customHeight="1" x14ac:dyDescent="0.15">
      <c r="A385" s="2" t="s">
        <v>0</v>
      </c>
      <c r="B385" s="2" t="s">
        <v>0</v>
      </c>
      <c r="C385" s="2">
        <v>4170</v>
      </c>
      <c r="D385" s="40" t="s">
        <v>99</v>
      </c>
      <c r="E385" s="41"/>
      <c r="F385" s="6">
        <v>400</v>
      </c>
      <c r="G385" s="6">
        <v>0</v>
      </c>
      <c r="H385" s="6">
        <v>0</v>
      </c>
      <c r="I385" s="6">
        <v>0</v>
      </c>
      <c r="J385" s="6">
        <v>0</v>
      </c>
      <c r="K385" s="6">
        <v>0</v>
      </c>
      <c r="L385" s="6">
        <v>0</v>
      </c>
      <c r="M385" s="6">
        <v>0</v>
      </c>
      <c r="N385" s="6">
        <v>0</v>
      </c>
      <c r="O385" s="3">
        <v>0</v>
      </c>
      <c r="P385" s="3">
        <v>0</v>
      </c>
      <c r="Q385" s="3">
        <v>0</v>
      </c>
      <c r="R385" s="3">
        <v>0</v>
      </c>
      <c r="S385" s="3">
        <v>0</v>
      </c>
      <c r="T385" s="3">
        <v>0</v>
      </c>
      <c r="U385" s="3">
        <v>0</v>
      </c>
      <c r="V385" s="3">
        <v>0</v>
      </c>
      <c r="W385" s="35">
        <f t="shared" si="114"/>
        <v>0</v>
      </c>
    </row>
    <row r="386" spans="1:23" ht="8.25" customHeight="1" x14ac:dyDescent="0.15">
      <c r="A386" s="2" t="s">
        <v>0</v>
      </c>
      <c r="B386" s="2" t="s">
        <v>0</v>
      </c>
      <c r="C386" s="2" t="s">
        <v>237</v>
      </c>
      <c r="D386" s="40" t="s">
        <v>99</v>
      </c>
      <c r="E386" s="41"/>
      <c r="F386" s="6">
        <v>0</v>
      </c>
      <c r="G386" s="6">
        <v>9296.43</v>
      </c>
      <c r="H386" s="1">
        <v>9296.43</v>
      </c>
      <c r="I386" s="1">
        <v>0</v>
      </c>
      <c r="J386" s="1">
        <v>9296.43</v>
      </c>
      <c r="K386" s="1">
        <v>0</v>
      </c>
      <c r="L386" s="1">
        <v>0</v>
      </c>
      <c r="M386" s="1">
        <v>0</v>
      </c>
      <c r="N386" s="6">
        <v>0</v>
      </c>
      <c r="O386" s="1">
        <v>0</v>
      </c>
      <c r="P386" s="1">
        <v>0</v>
      </c>
      <c r="Q386" s="1">
        <v>0</v>
      </c>
      <c r="R386" s="1">
        <v>0</v>
      </c>
      <c r="S386" s="1">
        <v>0</v>
      </c>
      <c r="T386" s="3">
        <v>0</v>
      </c>
      <c r="U386" s="1">
        <v>0</v>
      </c>
      <c r="V386" s="1">
        <v>0</v>
      </c>
      <c r="W386" s="35" t="s">
        <v>364</v>
      </c>
    </row>
    <row r="387" spans="1:23" ht="8.25" customHeight="1" x14ac:dyDescent="0.15">
      <c r="A387" s="2" t="s">
        <v>0</v>
      </c>
      <c r="B387" s="2" t="s">
        <v>0</v>
      </c>
      <c r="C387" s="2" t="s">
        <v>39</v>
      </c>
      <c r="D387" s="40" t="s">
        <v>40</v>
      </c>
      <c r="E387" s="41"/>
      <c r="F387" s="6">
        <v>1900</v>
      </c>
      <c r="G387" s="6">
        <v>1500</v>
      </c>
      <c r="H387" s="1">
        <v>1500</v>
      </c>
      <c r="I387" s="1">
        <v>1500</v>
      </c>
      <c r="J387" s="1">
        <v>0</v>
      </c>
      <c r="K387" s="1">
        <v>1500</v>
      </c>
      <c r="L387" s="1">
        <v>0</v>
      </c>
      <c r="M387" s="1">
        <v>0</v>
      </c>
      <c r="N387" s="6">
        <v>0</v>
      </c>
      <c r="O387" s="1">
        <v>0</v>
      </c>
      <c r="P387" s="1">
        <v>0</v>
      </c>
      <c r="Q387" s="1">
        <v>0</v>
      </c>
      <c r="R387" s="1">
        <v>0</v>
      </c>
      <c r="S387" s="1">
        <v>0</v>
      </c>
      <c r="T387" s="3">
        <v>0</v>
      </c>
      <c r="U387" s="1">
        <v>0</v>
      </c>
      <c r="V387" s="1">
        <v>0</v>
      </c>
      <c r="W387" s="35">
        <f t="shared" si="114"/>
        <v>78.94736842105263</v>
      </c>
    </row>
    <row r="388" spans="1:23" ht="13.9" customHeight="1" x14ac:dyDescent="0.15">
      <c r="A388" s="2" t="s">
        <v>0</v>
      </c>
      <c r="B388" s="2" t="s">
        <v>0</v>
      </c>
      <c r="C388" s="2" t="s">
        <v>23</v>
      </c>
      <c r="D388" s="40" t="s">
        <v>24</v>
      </c>
      <c r="E388" s="41"/>
      <c r="F388" s="6">
        <v>5200</v>
      </c>
      <c r="G388" s="6">
        <v>5900</v>
      </c>
      <c r="H388" s="1">
        <v>5900</v>
      </c>
      <c r="I388" s="1">
        <v>5900</v>
      </c>
      <c r="J388" s="1">
        <v>0</v>
      </c>
      <c r="K388" s="1">
        <v>5900</v>
      </c>
      <c r="L388" s="1">
        <v>0</v>
      </c>
      <c r="M388" s="1">
        <v>0</v>
      </c>
      <c r="N388" s="6">
        <v>0</v>
      </c>
      <c r="O388" s="1">
        <v>0</v>
      </c>
      <c r="P388" s="1">
        <v>0</v>
      </c>
      <c r="Q388" s="1">
        <v>0</v>
      </c>
      <c r="R388" s="1">
        <v>0</v>
      </c>
      <c r="S388" s="1">
        <v>0</v>
      </c>
      <c r="T388" s="3">
        <v>0</v>
      </c>
      <c r="U388" s="1">
        <v>0</v>
      </c>
      <c r="V388" s="1">
        <v>0</v>
      </c>
      <c r="W388" s="35">
        <f t="shared" si="114"/>
        <v>113.46153846153845</v>
      </c>
    </row>
    <row r="389" spans="1:23" ht="13.9" customHeight="1" x14ac:dyDescent="0.15">
      <c r="A389" s="2" t="s">
        <v>0</v>
      </c>
      <c r="B389" s="2" t="s">
        <v>0</v>
      </c>
      <c r="C389" s="2">
        <v>4217</v>
      </c>
      <c r="D389" s="40" t="s">
        <v>24</v>
      </c>
      <c r="E389" s="41"/>
      <c r="F389" s="6">
        <v>100</v>
      </c>
      <c r="G389" s="6">
        <v>0</v>
      </c>
      <c r="H389" s="6">
        <v>0</v>
      </c>
      <c r="I389" s="6">
        <v>0</v>
      </c>
      <c r="J389" s="6">
        <v>0</v>
      </c>
      <c r="K389" s="6">
        <v>0</v>
      </c>
      <c r="L389" s="6">
        <v>0</v>
      </c>
      <c r="M389" s="6">
        <v>0</v>
      </c>
      <c r="N389" s="6">
        <v>0</v>
      </c>
      <c r="O389" s="6">
        <v>0</v>
      </c>
      <c r="P389" s="6">
        <v>0</v>
      </c>
      <c r="Q389" s="3">
        <v>0</v>
      </c>
      <c r="R389" s="3">
        <v>0</v>
      </c>
      <c r="S389" s="3">
        <v>0</v>
      </c>
      <c r="T389" s="3">
        <v>0</v>
      </c>
      <c r="U389" s="3">
        <v>0</v>
      </c>
      <c r="V389" s="3">
        <v>0</v>
      </c>
      <c r="W389" s="35">
        <f t="shared" si="114"/>
        <v>0</v>
      </c>
    </row>
    <row r="390" spans="1:23" ht="13.9" customHeight="1" x14ac:dyDescent="0.15">
      <c r="A390" s="2" t="s">
        <v>0</v>
      </c>
      <c r="B390" s="2" t="s">
        <v>0</v>
      </c>
      <c r="C390" s="2">
        <v>4219</v>
      </c>
      <c r="D390" s="40" t="s">
        <v>24</v>
      </c>
      <c r="E390" s="41"/>
      <c r="F390" s="6">
        <v>700</v>
      </c>
      <c r="G390" s="6">
        <v>0</v>
      </c>
      <c r="H390" s="6">
        <v>0</v>
      </c>
      <c r="I390" s="6">
        <v>0</v>
      </c>
      <c r="J390" s="6">
        <v>0</v>
      </c>
      <c r="K390" s="6">
        <v>0</v>
      </c>
      <c r="L390" s="6">
        <v>0</v>
      </c>
      <c r="M390" s="6">
        <v>0</v>
      </c>
      <c r="N390" s="6">
        <v>0</v>
      </c>
      <c r="O390" s="3">
        <v>0</v>
      </c>
      <c r="P390" s="3">
        <v>0</v>
      </c>
      <c r="Q390" s="3">
        <v>0</v>
      </c>
      <c r="R390" s="3">
        <v>0</v>
      </c>
      <c r="S390" s="3">
        <v>0</v>
      </c>
      <c r="T390" s="3">
        <v>0</v>
      </c>
      <c r="U390" s="3">
        <v>0</v>
      </c>
      <c r="V390" s="3">
        <v>0</v>
      </c>
      <c r="W390" s="35">
        <f t="shared" si="114"/>
        <v>0</v>
      </c>
    </row>
    <row r="391" spans="1:23" ht="8.25" customHeight="1" x14ac:dyDescent="0.15">
      <c r="A391" s="2" t="s">
        <v>0</v>
      </c>
      <c r="B391" s="2" t="s">
        <v>0</v>
      </c>
      <c r="C391" s="2" t="s">
        <v>115</v>
      </c>
      <c r="D391" s="40" t="s">
        <v>116</v>
      </c>
      <c r="E391" s="41"/>
      <c r="F391" s="6">
        <v>400</v>
      </c>
      <c r="G391" s="6">
        <v>1400</v>
      </c>
      <c r="H391" s="1">
        <v>1400</v>
      </c>
      <c r="I391" s="1">
        <v>1400</v>
      </c>
      <c r="J391" s="1">
        <v>0</v>
      </c>
      <c r="K391" s="1">
        <v>1400</v>
      </c>
      <c r="L391" s="1">
        <v>0</v>
      </c>
      <c r="M391" s="1">
        <v>0</v>
      </c>
      <c r="N391" s="6">
        <v>0</v>
      </c>
      <c r="O391" s="1">
        <v>0</v>
      </c>
      <c r="P391" s="1">
        <v>0</v>
      </c>
      <c r="Q391" s="1">
        <v>0</v>
      </c>
      <c r="R391" s="1">
        <v>0</v>
      </c>
      <c r="S391" s="1">
        <v>0</v>
      </c>
      <c r="T391" s="3">
        <v>0</v>
      </c>
      <c r="U391" s="1">
        <v>0</v>
      </c>
      <c r="V391" s="1">
        <v>0</v>
      </c>
      <c r="W391" s="35">
        <f t="shared" si="114"/>
        <v>350</v>
      </c>
    </row>
    <row r="392" spans="1:23" ht="8.25" customHeight="1" x14ac:dyDescent="0.15">
      <c r="A392" s="2" t="s">
        <v>0</v>
      </c>
      <c r="B392" s="2" t="s">
        <v>0</v>
      </c>
      <c r="C392" s="2" t="s">
        <v>238</v>
      </c>
      <c r="D392" s="40" t="s">
        <v>116</v>
      </c>
      <c r="E392" s="41"/>
      <c r="F392" s="6">
        <v>5000</v>
      </c>
      <c r="G392" s="6">
        <v>22540</v>
      </c>
      <c r="H392" s="1">
        <v>22540</v>
      </c>
      <c r="I392" s="1">
        <v>0</v>
      </c>
      <c r="J392" s="1">
        <v>0</v>
      </c>
      <c r="K392" s="1">
        <v>0</v>
      </c>
      <c r="L392" s="1">
        <v>0</v>
      </c>
      <c r="M392" s="1">
        <v>0</v>
      </c>
      <c r="N392" s="6">
        <v>22540</v>
      </c>
      <c r="O392" s="1">
        <v>0</v>
      </c>
      <c r="P392" s="1">
        <v>0</v>
      </c>
      <c r="Q392" s="1">
        <v>0</v>
      </c>
      <c r="R392" s="1">
        <v>0</v>
      </c>
      <c r="S392" s="1">
        <v>0</v>
      </c>
      <c r="T392" s="3">
        <v>0</v>
      </c>
      <c r="U392" s="1">
        <v>0</v>
      </c>
      <c r="V392" s="1">
        <v>0</v>
      </c>
      <c r="W392" s="35">
        <f t="shared" si="114"/>
        <v>450.8</v>
      </c>
    </row>
    <row r="393" spans="1:23" ht="8.25" customHeight="1" x14ac:dyDescent="0.15">
      <c r="A393" s="2" t="s">
        <v>0</v>
      </c>
      <c r="B393" s="2" t="s">
        <v>0</v>
      </c>
      <c r="C393" s="2">
        <v>4229</v>
      </c>
      <c r="D393" s="40" t="s">
        <v>116</v>
      </c>
      <c r="E393" s="41"/>
      <c r="F393" s="6">
        <v>2800</v>
      </c>
      <c r="G393" s="6">
        <v>0</v>
      </c>
      <c r="H393" s="6">
        <v>0</v>
      </c>
      <c r="I393" s="6">
        <v>0</v>
      </c>
      <c r="J393" s="6">
        <v>0</v>
      </c>
      <c r="K393" s="6">
        <v>0</v>
      </c>
      <c r="L393" s="6">
        <v>0</v>
      </c>
      <c r="M393" s="6">
        <v>0</v>
      </c>
      <c r="N393" s="6">
        <v>0</v>
      </c>
      <c r="O393" s="6">
        <v>0</v>
      </c>
      <c r="P393" s="6">
        <v>0</v>
      </c>
      <c r="Q393" s="6">
        <v>0</v>
      </c>
      <c r="R393" s="6">
        <v>0</v>
      </c>
      <c r="S393" s="6">
        <v>0</v>
      </c>
      <c r="T393" s="6">
        <v>0</v>
      </c>
      <c r="U393" s="6">
        <v>0</v>
      </c>
      <c r="V393" s="6">
        <v>0</v>
      </c>
      <c r="W393" s="35">
        <f t="shared" si="114"/>
        <v>0</v>
      </c>
    </row>
    <row r="394" spans="1:23" ht="8.25" customHeight="1" x14ac:dyDescent="0.15">
      <c r="A394" s="2" t="s">
        <v>0</v>
      </c>
      <c r="B394" s="2" t="s">
        <v>0</v>
      </c>
      <c r="C394" s="2" t="s">
        <v>25</v>
      </c>
      <c r="D394" s="40" t="s">
        <v>26</v>
      </c>
      <c r="E394" s="41"/>
      <c r="F394" s="6">
        <v>14000</v>
      </c>
      <c r="G394" s="6">
        <v>8000</v>
      </c>
      <c r="H394" s="1">
        <v>8000</v>
      </c>
      <c r="I394" s="1">
        <v>8000</v>
      </c>
      <c r="J394" s="1">
        <v>0</v>
      </c>
      <c r="K394" s="1">
        <v>8000</v>
      </c>
      <c r="L394" s="1">
        <v>0</v>
      </c>
      <c r="M394" s="1">
        <v>0</v>
      </c>
      <c r="N394" s="6">
        <v>0</v>
      </c>
      <c r="O394" s="1">
        <v>0</v>
      </c>
      <c r="P394" s="1">
        <v>0</v>
      </c>
      <c r="Q394" s="1">
        <v>0</v>
      </c>
      <c r="R394" s="1">
        <v>0</v>
      </c>
      <c r="S394" s="1">
        <v>0</v>
      </c>
      <c r="T394" s="3">
        <v>0</v>
      </c>
      <c r="U394" s="1">
        <v>0</v>
      </c>
      <c r="V394" s="1">
        <v>0</v>
      </c>
      <c r="W394" s="35">
        <f t="shared" si="114"/>
        <v>57.142857142857139</v>
      </c>
    </row>
    <row r="395" spans="1:23" ht="8.25" customHeight="1" x14ac:dyDescent="0.15">
      <c r="A395" s="2" t="s">
        <v>0</v>
      </c>
      <c r="B395" s="2" t="s">
        <v>0</v>
      </c>
      <c r="C395" s="2" t="s">
        <v>239</v>
      </c>
      <c r="D395" s="40" t="s">
        <v>26</v>
      </c>
      <c r="E395" s="41"/>
      <c r="F395" s="6">
        <v>0</v>
      </c>
      <c r="G395" s="6">
        <v>5088</v>
      </c>
      <c r="H395" s="1">
        <v>5088</v>
      </c>
      <c r="I395" s="1">
        <v>0</v>
      </c>
      <c r="J395" s="1">
        <v>0</v>
      </c>
      <c r="K395" s="1">
        <v>0</v>
      </c>
      <c r="L395" s="1">
        <v>0</v>
      </c>
      <c r="M395" s="1">
        <v>0</v>
      </c>
      <c r="N395" s="6">
        <v>5088</v>
      </c>
      <c r="O395" s="1">
        <v>0</v>
      </c>
      <c r="P395" s="1">
        <v>0</v>
      </c>
      <c r="Q395" s="1">
        <v>0</v>
      </c>
      <c r="R395" s="1">
        <v>0</v>
      </c>
      <c r="S395" s="1">
        <v>0</v>
      </c>
      <c r="T395" s="3">
        <v>0</v>
      </c>
      <c r="U395" s="1">
        <v>0</v>
      </c>
      <c r="V395" s="1">
        <v>0</v>
      </c>
      <c r="W395" s="35" t="s">
        <v>364</v>
      </c>
    </row>
    <row r="396" spans="1:23" ht="8.25" customHeight="1" x14ac:dyDescent="0.15">
      <c r="A396" s="2" t="s">
        <v>0</v>
      </c>
      <c r="B396" s="2" t="s">
        <v>0</v>
      </c>
      <c r="C396" s="2" t="s">
        <v>27</v>
      </c>
      <c r="D396" s="40" t="s">
        <v>28</v>
      </c>
      <c r="E396" s="41"/>
      <c r="F396" s="6">
        <v>5300</v>
      </c>
      <c r="G396" s="6">
        <v>3200</v>
      </c>
      <c r="H396" s="1">
        <v>3200</v>
      </c>
      <c r="I396" s="1">
        <v>3200</v>
      </c>
      <c r="J396" s="1">
        <v>0</v>
      </c>
      <c r="K396" s="1">
        <v>3200</v>
      </c>
      <c r="L396" s="1">
        <v>0</v>
      </c>
      <c r="M396" s="1">
        <v>0</v>
      </c>
      <c r="N396" s="6">
        <v>0</v>
      </c>
      <c r="O396" s="1">
        <v>0</v>
      </c>
      <c r="P396" s="1">
        <v>0</v>
      </c>
      <c r="Q396" s="1">
        <v>0</v>
      </c>
      <c r="R396" s="1">
        <v>0</v>
      </c>
      <c r="S396" s="1">
        <v>0</v>
      </c>
      <c r="T396" s="3">
        <v>0</v>
      </c>
      <c r="U396" s="1">
        <v>0</v>
      </c>
      <c r="V396" s="1">
        <v>0</v>
      </c>
      <c r="W396" s="35">
        <f t="shared" ref="W396:W407" si="126">G396/F396*100</f>
        <v>60.377358490566039</v>
      </c>
    </row>
    <row r="397" spans="1:23" ht="8.25" customHeight="1" x14ac:dyDescent="0.15">
      <c r="A397" s="2" t="s">
        <v>0</v>
      </c>
      <c r="B397" s="2" t="s">
        <v>0</v>
      </c>
      <c r="C397" s="2" t="s">
        <v>129</v>
      </c>
      <c r="D397" s="40" t="s">
        <v>130</v>
      </c>
      <c r="E397" s="41"/>
      <c r="F397" s="6">
        <v>240</v>
      </c>
      <c r="G397" s="6">
        <v>120</v>
      </c>
      <c r="H397" s="1">
        <v>120</v>
      </c>
      <c r="I397" s="1">
        <v>120</v>
      </c>
      <c r="J397" s="1">
        <v>0</v>
      </c>
      <c r="K397" s="1">
        <v>120</v>
      </c>
      <c r="L397" s="1">
        <v>0</v>
      </c>
      <c r="M397" s="1">
        <v>0</v>
      </c>
      <c r="N397" s="6">
        <v>0</v>
      </c>
      <c r="O397" s="1">
        <v>0</v>
      </c>
      <c r="P397" s="1">
        <v>0</v>
      </c>
      <c r="Q397" s="1">
        <v>0</v>
      </c>
      <c r="R397" s="1">
        <v>0</v>
      </c>
      <c r="S397" s="1">
        <v>0</v>
      </c>
      <c r="T397" s="3">
        <v>0</v>
      </c>
      <c r="U397" s="1">
        <v>0</v>
      </c>
      <c r="V397" s="1">
        <v>0</v>
      </c>
      <c r="W397" s="35">
        <f t="shared" si="126"/>
        <v>50</v>
      </c>
    </row>
    <row r="398" spans="1:23" ht="8.25" customHeight="1" x14ac:dyDescent="0.15">
      <c r="A398" s="2" t="s">
        <v>0</v>
      </c>
      <c r="B398" s="2" t="s">
        <v>0</v>
      </c>
      <c r="C398" s="2" t="s">
        <v>29</v>
      </c>
      <c r="D398" s="40" t="s">
        <v>30</v>
      </c>
      <c r="E398" s="41"/>
      <c r="F398" s="6">
        <v>12235</v>
      </c>
      <c r="G398" s="6">
        <v>8400</v>
      </c>
      <c r="H398" s="1">
        <v>8400</v>
      </c>
      <c r="I398" s="1">
        <v>8400</v>
      </c>
      <c r="J398" s="1">
        <v>0</v>
      </c>
      <c r="K398" s="1">
        <v>8400</v>
      </c>
      <c r="L398" s="1">
        <v>0</v>
      </c>
      <c r="M398" s="1">
        <v>0</v>
      </c>
      <c r="N398" s="6">
        <v>0</v>
      </c>
      <c r="O398" s="1">
        <v>0</v>
      </c>
      <c r="P398" s="1">
        <v>0</v>
      </c>
      <c r="Q398" s="1">
        <v>0</v>
      </c>
      <c r="R398" s="1">
        <v>0</v>
      </c>
      <c r="S398" s="1">
        <v>0</v>
      </c>
      <c r="T398" s="3">
        <v>0</v>
      </c>
      <c r="U398" s="1">
        <v>0</v>
      </c>
      <c r="V398" s="1">
        <v>0</v>
      </c>
      <c r="W398" s="35">
        <f t="shared" si="126"/>
        <v>68.655496526358803</v>
      </c>
    </row>
    <row r="399" spans="1:23" ht="8.25" customHeight="1" x14ac:dyDescent="0.15">
      <c r="A399" s="2" t="s">
        <v>0</v>
      </c>
      <c r="B399" s="2" t="s">
        <v>0</v>
      </c>
      <c r="C399" s="2" t="s">
        <v>240</v>
      </c>
      <c r="D399" s="40" t="s">
        <v>30</v>
      </c>
      <c r="E399" s="41"/>
      <c r="F399" s="6">
        <v>18661</v>
      </c>
      <c r="G399" s="6">
        <v>25876.04</v>
      </c>
      <c r="H399" s="1">
        <v>25876.04</v>
      </c>
      <c r="I399" s="1">
        <v>0</v>
      </c>
      <c r="J399" s="1">
        <v>0</v>
      </c>
      <c r="K399" s="1">
        <v>0</v>
      </c>
      <c r="L399" s="1">
        <v>0</v>
      </c>
      <c r="M399" s="1">
        <v>0</v>
      </c>
      <c r="N399" s="6">
        <v>25876.04</v>
      </c>
      <c r="O399" s="1">
        <v>0</v>
      </c>
      <c r="P399" s="1">
        <v>0</v>
      </c>
      <c r="Q399" s="1">
        <v>0</v>
      </c>
      <c r="R399" s="1">
        <v>0</v>
      </c>
      <c r="S399" s="1">
        <v>0</v>
      </c>
      <c r="T399" s="3">
        <v>0</v>
      </c>
      <c r="U399" s="1">
        <v>0</v>
      </c>
      <c r="V399" s="1">
        <v>0</v>
      </c>
      <c r="W399" s="35">
        <f t="shared" si="126"/>
        <v>138.66373720593751</v>
      </c>
    </row>
    <row r="400" spans="1:23" ht="8.25" customHeight="1" x14ac:dyDescent="0.15">
      <c r="A400" s="2" t="s">
        <v>0</v>
      </c>
      <c r="B400" s="2" t="s">
        <v>0</v>
      </c>
      <c r="C400" s="2" t="s">
        <v>241</v>
      </c>
      <c r="D400" s="40" t="s">
        <v>30</v>
      </c>
      <c r="E400" s="41"/>
      <c r="F400" s="6">
        <v>2500</v>
      </c>
      <c r="G400" s="6">
        <v>11480</v>
      </c>
      <c r="H400" s="1">
        <v>11480</v>
      </c>
      <c r="I400" s="1">
        <v>0</v>
      </c>
      <c r="J400" s="1">
        <v>0</v>
      </c>
      <c r="K400" s="1">
        <v>0</v>
      </c>
      <c r="L400" s="1">
        <v>0</v>
      </c>
      <c r="M400" s="1">
        <v>0</v>
      </c>
      <c r="N400" s="6">
        <v>11480</v>
      </c>
      <c r="O400" s="1">
        <v>0</v>
      </c>
      <c r="P400" s="1">
        <v>0</v>
      </c>
      <c r="Q400" s="1">
        <v>0</v>
      </c>
      <c r="R400" s="1">
        <v>0</v>
      </c>
      <c r="S400" s="1">
        <v>0</v>
      </c>
      <c r="T400" s="3">
        <v>0</v>
      </c>
      <c r="U400" s="1">
        <v>0</v>
      </c>
      <c r="V400" s="1">
        <v>0</v>
      </c>
      <c r="W400" s="35">
        <f t="shared" si="126"/>
        <v>459.2</v>
      </c>
    </row>
    <row r="401" spans="1:28" ht="13.9" customHeight="1" x14ac:dyDescent="0.15">
      <c r="A401" s="2" t="s">
        <v>0</v>
      </c>
      <c r="B401" s="2" t="s">
        <v>0</v>
      </c>
      <c r="C401" s="2" t="s">
        <v>117</v>
      </c>
      <c r="D401" s="40" t="s">
        <v>118</v>
      </c>
      <c r="E401" s="41"/>
      <c r="F401" s="6">
        <v>780</v>
      </c>
      <c r="G401" s="6">
        <v>780</v>
      </c>
      <c r="H401" s="1">
        <v>780</v>
      </c>
      <c r="I401" s="1">
        <v>780</v>
      </c>
      <c r="J401" s="1">
        <v>0</v>
      </c>
      <c r="K401" s="1">
        <v>780</v>
      </c>
      <c r="L401" s="1">
        <v>0</v>
      </c>
      <c r="M401" s="1">
        <v>0</v>
      </c>
      <c r="N401" s="6">
        <v>0</v>
      </c>
      <c r="O401" s="1">
        <v>0</v>
      </c>
      <c r="P401" s="1">
        <v>0</v>
      </c>
      <c r="Q401" s="1">
        <v>0</v>
      </c>
      <c r="R401" s="1">
        <v>0</v>
      </c>
      <c r="S401" s="1">
        <v>0</v>
      </c>
      <c r="T401" s="3">
        <v>0</v>
      </c>
      <c r="U401" s="1">
        <v>0</v>
      </c>
      <c r="V401" s="1">
        <v>0</v>
      </c>
      <c r="W401" s="35">
        <f t="shared" si="126"/>
        <v>100</v>
      </c>
    </row>
    <row r="402" spans="1:28" ht="22.5" customHeight="1" x14ac:dyDescent="0.15">
      <c r="A402" s="2" t="s">
        <v>0</v>
      </c>
      <c r="B402" s="2" t="s">
        <v>0</v>
      </c>
      <c r="C402" s="2" t="s">
        <v>58</v>
      </c>
      <c r="D402" s="40" t="s">
        <v>59</v>
      </c>
      <c r="E402" s="41"/>
      <c r="F402" s="6">
        <v>3200</v>
      </c>
      <c r="G402" s="6">
        <v>4500</v>
      </c>
      <c r="H402" s="1">
        <v>4500</v>
      </c>
      <c r="I402" s="1">
        <v>4500</v>
      </c>
      <c r="J402" s="1">
        <v>0</v>
      </c>
      <c r="K402" s="1">
        <v>4500</v>
      </c>
      <c r="L402" s="1">
        <v>0</v>
      </c>
      <c r="M402" s="1">
        <v>0</v>
      </c>
      <c r="N402" s="6">
        <v>0</v>
      </c>
      <c r="O402" s="1">
        <v>0</v>
      </c>
      <c r="P402" s="1">
        <v>0</v>
      </c>
      <c r="Q402" s="1">
        <v>0</v>
      </c>
      <c r="R402" s="1">
        <v>0</v>
      </c>
      <c r="S402" s="1">
        <v>0</v>
      </c>
      <c r="T402" s="3">
        <v>0</v>
      </c>
      <c r="U402" s="1">
        <v>0</v>
      </c>
      <c r="V402" s="1">
        <v>0</v>
      </c>
      <c r="W402" s="35">
        <f t="shared" si="126"/>
        <v>140.625</v>
      </c>
    </row>
    <row r="403" spans="1:28" ht="8.25" customHeight="1" x14ac:dyDescent="0.15">
      <c r="A403" s="2" t="s">
        <v>0</v>
      </c>
      <c r="B403" s="2" t="s">
        <v>0</v>
      </c>
      <c r="C403" s="2" t="s">
        <v>131</v>
      </c>
      <c r="D403" s="40" t="s">
        <v>132</v>
      </c>
      <c r="E403" s="41"/>
      <c r="F403" s="6">
        <v>300</v>
      </c>
      <c r="G403" s="6">
        <v>300</v>
      </c>
      <c r="H403" s="1">
        <v>300</v>
      </c>
      <c r="I403" s="1">
        <v>300</v>
      </c>
      <c r="J403" s="1">
        <v>0</v>
      </c>
      <c r="K403" s="1">
        <v>300</v>
      </c>
      <c r="L403" s="1">
        <v>0</v>
      </c>
      <c r="M403" s="1">
        <v>0</v>
      </c>
      <c r="N403" s="6">
        <v>0</v>
      </c>
      <c r="O403" s="1">
        <v>0</v>
      </c>
      <c r="P403" s="1">
        <v>0</v>
      </c>
      <c r="Q403" s="1">
        <v>0</v>
      </c>
      <c r="R403" s="1">
        <v>0</v>
      </c>
      <c r="S403" s="1">
        <v>0</v>
      </c>
      <c r="T403" s="3">
        <v>0</v>
      </c>
      <c r="U403" s="1">
        <v>0</v>
      </c>
      <c r="V403" s="1">
        <v>0</v>
      </c>
      <c r="W403" s="35">
        <f t="shared" si="126"/>
        <v>100</v>
      </c>
    </row>
    <row r="404" spans="1:28" ht="8.25" customHeight="1" x14ac:dyDescent="0.15">
      <c r="A404" s="2" t="s">
        <v>0</v>
      </c>
      <c r="B404" s="2" t="s">
        <v>0</v>
      </c>
      <c r="C404" s="2" t="s">
        <v>242</v>
      </c>
      <c r="D404" s="40" t="s">
        <v>132</v>
      </c>
      <c r="E404" s="41"/>
      <c r="F404" s="6">
        <v>0</v>
      </c>
      <c r="G404" s="6">
        <v>273.60000000000002</v>
      </c>
      <c r="H404" s="1">
        <v>273.60000000000002</v>
      </c>
      <c r="I404" s="1">
        <v>0</v>
      </c>
      <c r="J404" s="1">
        <v>0</v>
      </c>
      <c r="K404" s="1">
        <v>0</v>
      </c>
      <c r="L404" s="1">
        <v>0</v>
      </c>
      <c r="M404" s="1">
        <v>0</v>
      </c>
      <c r="N404" s="6">
        <v>273.60000000000002</v>
      </c>
      <c r="O404" s="1">
        <v>0</v>
      </c>
      <c r="P404" s="1">
        <v>0</v>
      </c>
      <c r="Q404" s="1">
        <v>0</v>
      </c>
      <c r="R404" s="1">
        <v>0</v>
      </c>
      <c r="S404" s="1">
        <v>0</v>
      </c>
      <c r="T404" s="3">
        <v>0</v>
      </c>
      <c r="U404" s="1">
        <v>0</v>
      </c>
      <c r="V404" s="1">
        <v>0</v>
      </c>
      <c r="W404" s="35" t="s">
        <v>364</v>
      </c>
    </row>
    <row r="405" spans="1:28" ht="13.9" customHeight="1" x14ac:dyDescent="0.15">
      <c r="A405" s="2" t="s">
        <v>0</v>
      </c>
      <c r="B405" s="2" t="s">
        <v>0</v>
      </c>
      <c r="C405" s="2" t="s">
        <v>135</v>
      </c>
      <c r="D405" s="40" t="s">
        <v>136</v>
      </c>
      <c r="E405" s="41"/>
      <c r="F405" s="6">
        <v>3261</v>
      </c>
      <c r="G405" s="6">
        <v>3261</v>
      </c>
      <c r="H405" s="1">
        <v>3261</v>
      </c>
      <c r="I405" s="1">
        <v>3261</v>
      </c>
      <c r="J405" s="1">
        <v>0</v>
      </c>
      <c r="K405" s="1">
        <v>3261</v>
      </c>
      <c r="L405" s="1">
        <v>0</v>
      </c>
      <c r="M405" s="1">
        <v>0</v>
      </c>
      <c r="N405" s="6">
        <v>0</v>
      </c>
      <c r="O405" s="1">
        <v>0</v>
      </c>
      <c r="P405" s="1">
        <v>0</v>
      </c>
      <c r="Q405" s="1">
        <v>0</v>
      </c>
      <c r="R405" s="1">
        <v>0</v>
      </c>
      <c r="S405" s="1">
        <v>0</v>
      </c>
      <c r="T405" s="3">
        <v>0</v>
      </c>
      <c r="U405" s="1">
        <v>0</v>
      </c>
      <c r="V405" s="1">
        <v>0</v>
      </c>
      <c r="W405" s="35">
        <f t="shared" si="126"/>
        <v>100</v>
      </c>
    </row>
    <row r="406" spans="1:28" ht="8.25" customHeight="1" x14ac:dyDescent="0.15">
      <c r="A406" s="2" t="s">
        <v>0</v>
      </c>
      <c r="B406" s="2" t="s">
        <v>0</v>
      </c>
      <c r="C406" s="2" t="s">
        <v>158</v>
      </c>
      <c r="D406" s="40" t="s">
        <v>159</v>
      </c>
      <c r="E406" s="41"/>
      <c r="F406" s="6">
        <v>1500</v>
      </c>
      <c r="G406" s="6">
        <v>2000</v>
      </c>
      <c r="H406" s="1">
        <v>2000</v>
      </c>
      <c r="I406" s="1">
        <v>2000</v>
      </c>
      <c r="J406" s="1">
        <v>0</v>
      </c>
      <c r="K406" s="1">
        <v>2000</v>
      </c>
      <c r="L406" s="1">
        <v>0</v>
      </c>
      <c r="M406" s="1">
        <v>0</v>
      </c>
      <c r="N406" s="6">
        <v>0</v>
      </c>
      <c r="O406" s="1">
        <v>0</v>
      </c>
      <c r="P406" s="1">
        <v>0</v>
      </c>
      <c r="Q406" s="1">
        <v>0</v>
      </c>
      <c r="R406" s="1">
        <v>0</v>
      </c>
      <c r="S406" s="1">
        <v>0</v>
      </c>
      <c r="T406" s="3">
        <v>0</v>
      </c>
      <c r="U406" s="1">
        <v>0</v>
      </c>
      <c r="V406" s="1">
        <v>0</v>
      </c>
      <c r="W406" s="35">
        <f t="shared" si="126"/>
        <v>133.33333333333331</v>
      </c>
    </row>
    <row r="407" spans="1:28" s="13" customFormat="1" ht="15.75" customHeight="1" thickBot="1" x14ac:dyDescent="0.2">
      <c r="A407" s="4" t="s">
        <v>0</v>
      </c>
      <c r="B407" s="4" t="s">
        <v>0</v>
      </c>
      <c r="C407" s="4">
        <v>6059</v>
      </c>
      <c r="D407" s="53" t="s">
        <v>44</v>
      </c>
      <c r="E407" s="54"/>
      <c r="F407" s="11">
        <v>116808</v>
      </c>
      <c r="G407" s="11">
        <v>496426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1">
        <v>0</v>
      </c>
      <c r="O407" s="12">
        <v>0</v>
      </c>
      <c r="P407" s="12">
        <v>0</v>
      </c>
      <c r="Q407" s="12">
        <v>496426</v>
      </c>
      <c r="R407" s="12">
        <v>496426</v>
      </c>
      <c r="S407" s="12">
        <v>496426</v>
      </c>
      <c r="T407" s="12">
        <v>0</v>
      </c>
      <c r="U407" s="12">
        <v>0</v>
      </c>
      <c r="V407" s="12">
        <v>0</v>
      </c>
      <c r="W407" s="36">
        <f t="shared" si="126"/>
        <v>424.99315115403056</v>
      </c>
    </row>
    <row r="408" spans="1:28" s="17" customFormat="1" ht="10.5" customHeight="1" thickBot="1" x14ac:dyDescent="0.2">
      <c r="A408" s="14" t="s">
        <v>243</v>
      </c>
      <c r="B408" s="15" t="s">
        <v>0</v>
      </c>
      <c r="C408" s="15" t="s">
        <v>0</v>
      </c>
      <c r="D408" s="55" t="s">
        <v>244</v>
      </c>
      <c r="E408" s="56"/>
      <c r="F408" s="16">
        <f>SUM(F409,F415,F430)</f>
        <v>218720.3</v>
      </c>
      <c r="G408" s="16">
        <f>SUM(G409,G415,G430)</f>
        <v>145220</v>
      </c>
      <c r="H408" s="16">
        <f t="shared" ref="H408:V408" si="127">SUM(H409,H415,H430)</f>
        <v>135000</v>
      </c>
      <c r="I408" s="16">
        <f t="shared" si="127"/>
        <v>100000</v>
      </c>
      <c r="J408" s="16">
        <f t="shared" si="127"/>
        <v>17700</v>
      </c>
      <c r="K408" s="16">
        <f t="shared" si="127"/>
        <v>82300</v>
      </c>
      <c r="L408" s="16">
        <f t="shared" si="127"/>
        <v>35000</v>
      </c>
      <c r="M408" s="16">
        <f t="shared" si="127"/>
        <v>0</v>
      </c>
      <c r="N408" s="16">
        <f t="shared" si="127"/>
        <v>0</v>
      </c>
      <c r="O408" s="16">
        <f t="shared" si="127"/>
        <v>0</v>
      </c>
      <c r="P408" s="16">
        <f t="shared" si="127"/>
        <v>0</v>
      </c>
      <c r="Q408" s="16">
        <f t="shared" si="127"/>
        <v>10220</v>
      </c>
      <c r="R408" s="16">
        <f t="shared" si="127"/>
        <v>10220</v>
      </c>
      <c r="S408" s="16">
        <f t="shared" si="127"/>
        <v>0</v>
      </c>
      <c r="T408" s="16">
        <f t="shared" ref="T408" si="128">SUM(T409,T415,T430)</f>
        <v>0</v>
      </c>
      <c r="U408" s="16">
        <f t="shared" si="127"/>
        <v>0</v>
      </c>
      <c r="V408" s="16">
        <f t="shared" si="127"/>
        <v>0</v>
      </c>
      <c r="W408" s="34">
        <f t="shared" ref="W408:W458" si="129">G408/F408*100</f>
        <v>66.395300299057752</v>
      </c>
      <c r="X408" s="23"/>
      <c r="Y408" s="23"/>
      <c r="Z408" s="23"/>
      <c r="AA408" s="23"/>
      <c r="AB408" s="23"/>
    </row>
    <row r="409" spans="1:28" s="23" customFormat="1" ht="8.25" customHeight="1" x14ac:dyDescent="0.15">
      <c r="A409" s="21" t="s">
        <v>0</v>
      </c>
      <c r="B409" s="21" t="s">
        <v>245</v>
      </c>
      <c r="C409" s="21" t="s">
        <v>0</v>
      </c>
      <c r="D409" s="57" t="s">
        <v>246</v>
      </c>
      <c r="E409" s="58"/>
      <c r="F409" s="22">
        <f>SUM(F410:F414)</f>
        <v>5000</v>
      </c>
      <c r="G409" s="22">
        <f>SUM(G410:G414)</f>
        <v>3000</v>
      </c>
      <c r="H409" s="22">
        <f t="shared" ref="H409:V409" si="130">SUM(H410:H414)</f>
        <v>3000</v>
      </c>
      <c r="I409" s="22">
        <f t="shared" si="130"/>
        <v>3000</v>
      </c>
      <c r="J409" s="22">
        <f t="shared" si="130"/>
        <v>500</v>
      </c>
      <c r="K409" s="22">
        <f t="shared" si="130"/>
        <v>2500</v>
      </c>
      <c r="L409" s="22">
        <f t="shared" si="130"/>
        <v>0</v>
      </c>
      <c r="M409" s="22">
        <f t="shared" si="130"/>
        <v>0</v>
      </c>
      <c r="N409" s="22">
        <f t="shared" si="130"/>
        <v>0</v>
      </c>
      <c r="O409" s="22">
        <f t="shared" si="130"/>
        <v>0</v>
      </c>
      <c r="P409" s="22">
        <f t="shared" si="130"/>
        <v>0</v>
      </c>
      <c r="Q409" s="22">
        <f t="shared" si="130"/>
        <v>0</v>
      </c>
      <c r="R409" s="22">
        <f t="shared" si="130"/>
        <v>0</v>
      </c>
      <c r="S409" s="22">
        <f t="shared" si="130"/>
        <v>0</v>
      </c>
      <c r="T409" s="22">
        <f t="shared" ref="T409" si="131">SUM(T410:T414)</f>
        <v>0</v>
      </c>
      <c r="U409" s="22">
        <f t="shared" si="130"/>
        <v>0</v>
      </c>
      <c r="V409" s="22">
        <f t="shared" si="130"/>
        <v>0</v>
      </c>
      <c r="W409" s="33">
        <f t="shared" si="129"/>
        <v>60</v>
      </c>
    </row>
    <row r="410" spans="1:28" ht="8.25" customHeight="1" x14ac:dyDescent="0.15">
      <c r="A410" s="2" t="s">
        <v>0</v>
      </c>
      <c r="B410" s="2" t="s">
        <v>0</v>
      </c>
      <c r="C410" s="2" t="s">
        <v>98</v>
      </c>
      <c r="D410" s="40" t="s">
        <v>99</v>
      </c>
      <c r="E410" s="41"/>
      <c r="F410" s="6">
        <v>1000</v>
      </c>
      <c r="G410" s="6">
        <v>500</v>
      </c>
      <c r="H410" s="1">
        <v>500</v>
      </c>
      <c r="I410" s="1">
        <v>500</v>
      </c>
      <c r="J410" s="1">
        <v>500</v>
      </c>
      <c r="K410" s="1">
        <v>0</v>
      </c>
      <c r="L410" s="1">
        <v>0</v>
      </c>
      <c r="M410" s="1">
        <v>0</v>
      </c>
      <c r="N410" s="6">
        <v>0</v>
      </c>
      <c r="O410" s="1">
        <v>0</v>
      </c>
      <c r="P410" s="1">
        <v>0</v>
      </c>
      <c r="Q410" s="1">
        <v>0</v>
      </c>
      <c r="R410" s="1">
        <v>0</v>
      </c>
      <c r="S410" s="1">
        <v>0</v>
      </c>
      <c r="T410" s="3">
        <v>0</v>
      </c>
      <c r="U410" s="1">
        <v>0</v>
      </c>
      <c r="V410" s="1">
        <v>0</v>
      </c>
      <c r="W410" s="35">
        <f t="shared" si="129"/>
        <v>50</v>
      </c>
    </row>
    <row r="411" spans="1:28" ht="8.25" customHeight="1" x14ac:dyDescent="0.15">
      <c r="A411" s="2" t="s">
        <v>0</v>
      </c>
      <c r="B411" s="2" t="s">
        <v>0</v>
      </c>
      <c r="C411" s="2" t="s">
        <v>39</v>
      </c>
      <c r="D411" s="40" t="s">
        <v>40</v>
      </c>
      <c r="E411" s="41"/>
      <c r="F411" s="6">
        <v>1000</v>
      </c>
      <c r="G411" s="6">
        <v>500</v>
      </c>
      <c r="H411" s="1">
        <v>500</v>
      </c>
      <c r="I411" s="1">
        <v>500</v>
      </c>
      <c r="J411" s="1">
        <v>0</v>
      </c>
      <c r="K411" s="1">
        <v>500</v>
      </c>
      <c r="L411" s="1">
        <v>0</v>
      </c>
      <c r="M411" s="1">
        <v>0</v>
      </c>
      <c r="N411" s="6">
        <v>0</v>
      </c>
      <c r="O411" s="1">
        <v>0</v>
      </c>
      <c r="P411" s="1">
        <v>0</v>
      </c>
      <c r="Q411" s="1">
        <v>0</v>
      </c>
      <c r="R411" s="1">
        <v>0</v>
      </c>
      <c r="S411" s="1">
        <v>0</v>
      </c>
      <c r="T411" s="3">
        <v>0</v>
      </c>
      <c r="U411" s="1">
        <v>0</v>
      </c>
      <c r="V411" s="1">
        <v>0</v>
      </c>
      <c r="W411" s="35">
        <f t="shared" si="129"/>
        <v>50</v>
      </c>
    </row>
    <row r="412" spans="1:28" ht="13.9" customHeight="1" x14ac:dyDescent="0.15">
      <c r="A412" s="2" t="s">
        <v>0</v>
      </c>
      <c r="B412" s="2" t="s">
        <v>0</v>
      </c>
      <c r="C412" s="2" t="s">
        <v>23</v>
      </c>
      <c r="D412" s="40" t="s">
        <v>24</v>
      </c>
      <c r="E412" s="41"/>
      <c r="F412" s="6">
        <v>500</v>
      </c>
      <c r="G412" s="6">
        <v>500</v>
      </c>
      <c r="H412" s="1">
        <v>500</v>
      </c>
      <c r="I412" s="1">
        <v>500</v>
      </c>
      <c r="J412" s="1">
        <v>0</v>
      </c>
      <c r="K412" s="1">
        <v>500</v>
      </c>
      <c r="L412" s="1">
        <v>0</v>
      </c>
      <c r="M412" s="1">
        <v>0</v>
      </c>
      <c r="N412" s="6">
        <v>0</v>
      </c>
      <c r="O412" s="1">
        <v>0</v>
      </c>
      <c r="P412" s="1">
        <v>0</v>
      </c>
      <c r="Q412" s="1">
        <v>0</v>
      </c>
      <c r="R412" s="1">
        <v>0</v>
      </c>
      <c r="S412" s="1">
        <v>0</v>
      </c>
      <c r="T412" s="3">
        <v>0</v>
      </c>
      <c r="U412" s="1">
        <v>0</v>
      </c>
      <c r="V412" s="1">
        <v>0</v>
      </c>
      <c r="W412" s="35">
        <f t="shared" si="129"/>
        <v>100</v>
      </c>
    </row>
    <row r="413" spans="1:28" ht="13.9" customHeight="1" x14ac:dyDescent="0.15">
      <c r="A413" s="2" t="s">
        <v>0</v>
      </c>
      <c r="B413" s="2" t="s">
        <v>0</v>
      </c>
      <c r="C413" s="2" t="s">
        <v>210</v>
      </c>
      <c r="D413" s="40" t="s">
        <v>211</v>
      </c>
      <c r="E413" s="41"/>
      <c r="F413" s="6">
        <v>500</v>
      </c>
      <c r="G413" s="6">
        <v>500</v>
      </c>
      <c r="H413" s="1">
        <v>500</v>
      </c>
      <c r="I413" s="1">
        <v>500</v>
      </c>
      <c r="J413" s="1">
        <v>0</v>
      </c>
      <c r="K413" s="1">
        <v>500</v>
      </c>
      <c r="L413" s="1">
        <v>0</v>
      </c>
      <c r="M413" s="1">
        <v>0</v>
      </c>
      <c r="N413" s="6">
        <v>0</v>
      </c>
      <c r="O413" s="1">
        <v>0</v>
      </c>
      <c r="P413" s="1">
        <v>0</v>
      </c>
      <c r="Q413" s="1">
        <v>0</v>
      </c>
      <c r="R413" s="1">
        <v>0</v>
      </c>
      <c r="S413" s="1">
        <v>0</v>
      </c>
      <c r="T413" s="3">
        <v>0</v>
      </c>
      <c r="U413" s="1">
        <v>0</v>
      </c>
      <c r="V413" s="1">
        <v>0</v>
      </c>
      <c r="W413" s="35">
        <f t="shared" si="129"/>
        <v>100</v>
      </c>
    </row>
    <row r="414" spans="1:28" ht="8.25" customHeight="1" x14ac:dyDescent="0.15">
      <c r="A414" s="2" t="s">
        <v>0</v>
      </c>
      <c r="B414" s="2" t="s">
        <v>0</v>
      </c>
      <c r="C414" s="2" t="s">
        <v>29</v>
      </c>
      <c r="D414" s="40" t="s">
        <v>30</v>
      </c>
      <c r="E414" s="41"/>
      <c r="F414" s="6">
        <v>2000</v>
      </c>
      <c r="G414" s="6">
        <v>1000</v>
      </c>
      <c r="H414" s="1">
        <v>1000</v>
      </c>
      <c r="I414" s="1">
        <v>1000</v>
      </c>
      <c r="J414" s="1">
        <v>0</v>
      </c>
      <c r="K414" s="1">
        <v>1000</v>
      </c>
      <c r="L414" s="1">
        <v>0</v>
      </c>
      <c r="M414" s="1">
        <v>0</v>
      </c>
      <c r="N414" s="6">
        <v>0</v>
      </c>
      <c r="O414" s="1">
        <v>0</v>
      </c>
      <c r="P414" s="1">
        <v>0</v>
      </c>
      <c r="Q414" s="1">
        <v>0</v>
      </c>
      <c r="R414" s="1">
        <v>0</v>
      </c>
      <c r="S414" s="1">
        <v>0</v>
      </c>
      <c r="T414" s="3">
        <v>0</v>
      </c>
      <c r="U414" s="1">
        <v>0</v>
      </c>
      <c r="V414" s="1">
        <v>0</v>
      </c>
      <c r="W414" s="35">
        <f t="shared" si="129"/>
        <v>50</v>
      </c>
    </row>
    <row r="415" spans="1:28" s="9" customFormat="1" ht="18.75" customHeight="1" x14ac:dyDescent="0.15">
      <c r="A415" s="7" t="s">
        <v>0</v>
      </c>
      <c r="B415" s="7" t="s">
        <v>247</v>
      </c>
      <c r="C415" s="7" t="s">
        <v>0</v>
      </c>
      <c r="D415" s="42" t="s">
        <v>248</v>
      </c>
      <c r="E415" s="43"/>
      <c r="F415" s="8">
        <f>SUM(F416:F429)</f>
        <v>213720.3</v>
      </c>
      <c r="G415" s="8">
        <f>SUM(G416:G429)</f>
        <v>132000</v>
      </c>
      <c r="H415" s="8">
        <f t="shared" ref="H415:V415" si="132">SUM(H416:H429)</f>
        <v>132000</v>
      </c>
      <c r="I415" s="8">
        <f t="shared" si="132"/>
        <v>97000</v>
      </c>
      <c r="J415" s="8">
        <f t="shared" si="132"/>
        <v>17200</v>
      </c>
      <c r="K415" s="8">
        <f t="shared" si="132"/>
        <v>79800</v>
      </c>
      <c r="L415" s="8">
        <f t="shared" si="132"/>
        <v>35000</v>
      </c>
      <c r="M415" s="8">
        <f t="shared" si="132"/>
        <v>0</v>
      </c>
      <c r="N415" s="8">
        <f t="shared" si="132"/>
        <v>0</v>
      </c>
      <c r="O415" s="8">
        <f t="shared" si="132"/>
        <v>0</v>
      </c>
      <c r="P415" s="8">
        <f t="shared" si="132"/>
        <v>0</v>
      </c>
      <c r="Q415" s="8">
        <f t="shared" si="132"/>
        <v>0</v>
      </c>
      <c r="R415" s="8">
        <f t="shared" si="132"/>
        <v>0</v>
      </c>
      <c r="S415" s="8">
        <f t="shared" si="132"/>
        <v>0</v>
      </c>
      <c r="T415" s="8">
        <f t="shared" ref="T415" si="133">SUM(T416:T429)</f>
        <v>0</v>
      </c>
      <c r="U415" s="8">
        <f t="shared" si="132"/>
        <v>0</v>
      </c>
      <c r="V415" s="8">
        <f t="shared" si="132"/>
        <v>0</v>
      </c>
      <c r="W415" s="31">
        <f t="shared" si="129"/>
        <v>61.762967766749341</v>
      </c>
      <c r="X415" s="23"/>
      <c r="Y415" s="23"/>
      <c r="Z415" s="23"/>
      <c r="AA415" s="23"/>
      <c r="AB415" s="23"/>
    </row>
    <row r="416" spans="1:28" ht="76.5" customHeight="1" x14ac:dyDescent="0.15">
      <c r="A416" s="2" t="s">
        <v>0</v>
      </c>
      <c r="B416" s="2" t="s">
        <v>0</v>
      </c>
      <c r="C416" s="2" t="s">
        <v>147</v>
      </c>
      <c r="D416" s="40" t="s">
        <v>148</v>
      </c>
      <c r="E416" s="41"/>
      <c r="F416" s="6">
        <v>35000</v>
      </c>
      <c r="G416" s="6">
        <v>35000</v>
      </c>
      <c r="H416" s="1">
        <v>35000</v>
      </c>
      <c r="I416" s="1">
        <v>0</v>
      </c>
      <c r="J416" s="1">
        <v>0</v>
      </c>
      <c r="K416" s="1">
        <v>0</v>
      </c>
      <c r="L416" s="1">
        <v>35000</v>
      </c>
      <c r="M416" s="1">
        <v>0</v>
      </c>
      <c r="N416" s="6">
        <v>0</v>
      </c>
      <c r="O416" s="1">
        <v>0</v>
      </c>
      <c r="P416" s="1">
        <v>0</v>
      </c>
      <c r="Q416" s="1">
        <v>0</v>
      </c>
      <c r="R416" s="1">
        <v>0</v>
      </c>
      <c r="S416" s="1">
        <v>0</v>
      </c>
      <c r="T416" s="3">
        <v>0</v>
      </c>
      <c r="U416" s="1">
        <v>0</v>
      </c>
      <c r="V416" s="1">
        <v>0</v>
      </c>
      <c r="W416" s="35">
        <f t="shared" si="129"/>
        <v>100</v>
      </c>
    </row>
    <row r="417" spans="1:28" ht="13.9" customHeight="1" x14ac:dyDescent="0.15">
      <c r="A417" s="2" t="s">
        <v>0</v>
      </c>
      <c r="B417" s="2" t="s">
        <v>0</v>
      </c>
      <c r="C417" s="2" t="s">
        <v>67</v>
      </c>
      <c r="D417" s="40" t="s">
        <v>68</v>
      </c>
      <c r="E417" s="41"/>
      <c r="F417" s="6">
        <v>1240</v>
      </c>
      <c r="G417" s="6">
        <v>1000</v>
      </c>
      <c r="H417" s="1">
        <v>1000</v>
      </c>
      <c r="I417" s="1">
        <v>1000</v>
      </c>
      <c r="J417" s="1">
        <v>1000</v>
      </c>
      <c r="K417" s="1">
        <v>0</v>
      </c>
      <c r="L417" s="1">
        <v>0</v>
      </c>
      <c r="M417" s="1">
        <v>0</v>
      </c>
      <c r="N417" s="6">
        <v>0</v>
      </c>
      <c r="O417" s="1">
        <v>0</v>
      </c>
      <c r="P417" s="1">
        <v>0</v>
      </c>
      <c r="Q417" s="1">
        <v>0</v>
      </c>
      <c r="R417" s="1">
        <v>0</v>
      </c>
      <c r="S417" s="1">
        <v>0</v>
      </c>
      <c r="T417" s="3">
        <v>0</v>
      </c>
      <c r="U417" s="1">
        <v>0</v>
      </c>
      <c r="V417" s="1">
        <v>0</v>
      </c>
      <c r="W417" s="35">
        <f t="shared" si="129"/>
        <v>80.645161290322577</v>
      </c>
    </row>
    <row r="418" spans="1:28" ht="8.25" customHeight="1" x14ac:dyDescent="0.15">
      <c r="A418" s="2" t="s">
        <v>0</v>
      </c>
      <c r="B418" s="2" t="s">
        <v>0</v>
      </c>
      <c r="C418" s="2" t="s">
        <v>69</v>
      </c>
      <c r="D418" s="40" t="s">
        <v>70</v>
      </c>
      <c r="E418" s="41"/>
      <c r="F418" s="6">
        <v>177</v>
      </c>
      <c r="G418" s="6">
        <v>200</v>
      </c>
      <c r="H418" s="1">
        <v>200</v>
      </c>
      <c r="I418" s="1">
        <v>200</v>
      </c>
      <c r="J418" s="1">
        <v>200</v>
      </c>
      <c r="K418" s="1">
        <v>0</v>
      </c>
      <c r="L418" s="1">
        <v>0</v>
      </c>
      <c r="M418" s="1">
        <v>0</v>
      </c>
      <c r="N418" s="6">
        <v>0</v>
      </c>
      <c r="O418" s="1">
        <v>0</v>
      </c>
      <c r="P418" s="1">
        <v>0</v>
      </c>
      <c r="Q418" s="1">
        <v>0</v>
      </c>
      <c r="R418" s="1">
        <v>0</v>
      </c>
      <c r="S418" s="1">
        <v>0</v>
      </c>
      <c r="T418" s="3">
        <v>0</v>
      </c>
      <c r="U418" s="1">
        <v>0</v>
      </c>
      <c r="V418" s="1">
        <v>0</v>
      </c>
      <c r="W418" s="35">
        <f t="shared" si="129"/>
        <v>112.99435028248588</v>
      </c>
    </row>
    <row r="419" spans="1:28" ht="8.25" customHeight="1" x14ac:dyDescent="0.15">
      <c r="A419" s="2" t="s">
        <v>0</v>
      </c>
      <c r="B419" s="2" t="s">
        <v>0</v>
      </c>
      <c r="C419" s="2" t="s">
        <v>98</v>
      </c>
      <c r="D419" s="40" t="s">
        <v>99</v>
      </c>
      <c r="E419" s="41"/>
      <c r="F419" s="6">
        <v>17200</v>
      </c>
      <c r="G419" s="6">
        <v>16000</v>
      </c>
      <c r="H419" s="1">
        <v>16000</v>
      </c>
      <c r="I419" s="1">
        <v>16000</v>
      </c>
      <c r="J419" s="1">
        <v>16000</v>
      </c>
      <c r="K419" s="1">
        <v>0</v>
      </c>
      <c r="L419" s="1">
        <v>0</v>
      </c>
      <c r="M419" s="1">
        <v>0</v>
      </c>
      <c r="N419" s="6">
        <v>0</v>
      </c>
      <c r="O419" s="1">
        <v>0</v>
      </c>
      <c r="P419" s="1">
        <v>0</v>
      </c>
      <c r="Q419" s="1">
        <v>0</v>
      </c>
      <c r="R419" s="1">
        <v>0</v>
      </c>
      <c r="S419" s="1">
        <v>0</v>
      </c>
      <c r="T419" s="3">
        <v>0</v>
      </c>
      <c r="U419" s="1">
        <v>0</v>
      </c>
      <c r="V419" s="1">
        <v>0</v>
      </c>
      <c r="W419" s="35">
        <f t="shared" si="129"/>
        <v>93.023255813953483</v>
      </c>
    </row>
    <row r="420" spans="1:28" ht="8.25" customHeight="1" x14ac:dyDescent="0.15">
      <c r="A420" s="2" t="s">
        <v>0</v>
      </c>
      <c r="B420" s="2" t="s">
        <v>0</v>
      </c>
      <c r="C420" s="2" t="s">
        <v>39</v>
      </c>
      <c r="D420" s="40" t="s">
        <v>40</v>
      </c>
      <c r="E420" s="41"/>
      <c r="F420" s="6">
        <v>1000</v>
      </c>
      <c r="G420" s="6">
        <v>1000</v>
      </c>
      <c r="H420" s="1">
        <v>1000</v>
      </c>
      <c r="I420" s="1">
        <v>1000</v>
      </c>
      <c r="J420" s="1">
        <v>0</v>
      </c>
      <c r="K420" s="1">
        <v>1000</v>
      </c>
      <c r="L420" s="1">
        <v>0</v>
      </c>
      <c r="M420" s="1">
        <v>0</v>
      </c>
      <c r="N420" s="6">
        <v>0</v>
      </c>
      <c r="O420" s="1">
        <v>0</v>
      </c>
      <c r="P420" s="1">
        <v>0</v>
      </c>
      <c r="Q420" s="1">
        <v>0</v>
      </c>
      <c r="R420" s="1">
        <v>0</v>
      </c>
      <c r="S420" s="1">
        <v>0</v>
      </c>
      <c r="T420" s="3">
        <v>0</v>
      </c>
      <c r="U420" s="1">
        <v>0</v>
      </c>
      <c r="V420" s="1">
        <v>0</v>
      </c>
      <c r="W420" s="35">
        <f t="shared" si="129"/>
        <v>100</v>
      </c>
    </row>
    <row r="421" spans="1:28" ht="13.9" customHeight="1" x14ac:dyDescent="0.15">
      <c r="A421" s="2" t="s">
        <v>0</v>
      </c>
      <c r="B421" s="2" t="s">
        <v>0</v>
      </c>
      <c r="C421" s="2" t="s">
        <v>23</v>
      </c>
      <c r="D421" s="40" t="s">
        <v>24</v>
      </c>
      <c r="E421" s="41"/>
      <c r="F421" s="6">
        <v>30000</v>
      </c>
      <c r="G421" s="6">
        <v>10000</v>
      </c>
      <c r="H421" s="1">
        <v>10000</v>
      </c>
      <c r="I421" s="1">
        <v>10000</v>
      </c>
      <c r="J421" s="1">
        <v>0</v>
      </c>
      <c r="K421" s="1">
        <v>10000</v>
      </c>
      <c r="L421" s="1">
        <v>0</v>
      </c>
      <c r="M421" s="1">
        <v>0</v>
      </c>
      <c r="N421" s="6">
        <v>0</v>
      </c>
      <c r="O421" s="1">
        <v>0</v>
      </c>
      <c r="P421" s="1">
        <v>0</v>
      </c>
      <c r="Q421" s="1">
        <v>0</v>
      </c>
      <c r="R421" s="1">
        <v>0</v>
      </c>
      <c r="S421" s="1">
        <v>0</v>
      </c>
      <c r="T421" s="3">
        <v>0</v>
      </c>
      <c r="U421" s="1">
        <v>0</v>
      </c>
      <c r="V421" s="1">
        <v>0</v>
      </c>
      <c r="W421" s="35">
        <f t="shared" si="129"/>
        <v>33.333333333333329</v>
      </c>
    </row>
    <row r="422" spans="1:28" ht="13.9" customHeight="1" x14ac:dyDescent="0.15">
      <c r="A422" s="2" t="s">
        <v>0</v>
      </c>
      <c r="B422" s="2" t="s">
        <v>0</v>
      </c>
      <c r="C422" s="2" t="s">
        <v>210</v>
      </c>
      <c r="D422" s="40" t="s">
        <v>211</v>
      </c>
      <c r="E422" s="41"/>
      <c r="F422" s="6">
        <v>600</v>
      </c>
      <c r="G422" s="6">
        <v>1000</v>
      </c>
      <c r="H422" s="1">
        <v>1000</v>
      </c>
      <c r="I422" s="1">
        <v>1000</v>
      </c>
      <c r="J422" s="1">
        <v>0</v>
      </c>
      <c r="K422" s="1">
        <v>1000</v>
      </c>
      <c r="L422" s="1">
        <v>0</v>
      </c>
      <c r="M422" s="1">
        <v>0</v>
      </c>
      <c r="N422" s="6">
        <v>0</v>
      </c>
      <c r="O422" s="1">
        <v>0</v>
      </c>
      <c r="P422" s="1">
        <v>0</v>
      </c>
      <c r="Q422" s="1">
        <v>0</v>
      </c>
      <c r="R422" s="1">
        <v>0</v>
      </c>
      <c r="S422" s="1">
        <v>0</v>
      </c>
      <c r="T422" s="3">
        <v>0</v>
      </c>
      <c r="U422" s="1">
        <v>0</v>
      </c>
      <c r="V422" s="1">
        <v>0</v>
      </c>
      <c r="W422" s="35">
        <f t="shared" si="129"/>
        <v>166.66666666666669</v>
      </c>
    </row>
    <row r="423" spans="1:28" ht="8.25" customHeight="1" x14ac:dyDescent="0.15">
      <c r="A423" s="2" t="s">
        <v>0</v>
      </c>
      <c r="B423" s="2" t="s">
        <v>0</v>
      </c>
      <c r="C423" s="2" t="s">
        <v>25</v>
      </c>
      <c r="D423" s="40" t="s">
        <v>26</v>
      </c>
      <c r="E423" s="41"/>
      <c r="F423" s="6">
        <v>47000</v>
      </c>
      <c r="G423" s="6">
        <v>35000</v>
      </c>
      <c r="H423" s="1">
        <v>35000</v>
      </c>
      <c r="I423" s="1">
        <v>35000</v>
      </c>
      <c r="J423" s="1">
        <v>0</v>
      </c>
      <c r="K423" s="1">
        <v>35000</v>
      </c>
      <c r="L423" s="1">
        <v>0</v>
      </c>
      <c r="M423" s="1">
        <v>0</v>
      </c>
      <c r="N423" s="6">
        <v>0</v>
      </c>
      <c r="O423" s="1">
        <v>0</v>
      </c>
      <c r="P423" s="1">
        <v>0</v>
      </c>
      <c r="Q423" s="1">
        <v>0</v>
      </c>
      <c r="R423" s="1">
        <v>0</v>
      </c>
      <c r="S423" s="1">
        <v>0</v>
      </c>
      <c r="T423" s="3">
        <v>0</v>
      </c>
      <c r="U423" s="1">
        <v>0</v>
      </c>
      <c r="V423" s="1">
        <v>0</v>
      </c>
      <c r="W423" s="35">
        <f t="shared" si="129"/>
        <v>74.468085106382972</v>
      </c>
    </row>
    <row r="424" spans="1:28" ht="8.25" customHeight="1" x14ac:dyDescent="0.15">
      <c r="A424" s="2" t="s">
        <v>0</v>
      </c>
      <c r="B424" s="2" t="s">
        <v>0</v>
      </c>
      <c r="C424" s="2" t="s">
        <v>27</v>
      </c>
      <c r="D424" s="40" t="s">
        <v>28</v>
      </c>
      <c r="E424" s="41"/>
      <c r="F424" s="6">
        <v>3000</v>
      </c>
      <c r="G424" s="6">
        <v>800</v>
      </c>
      <c r="H424" s="1">
        <v>800</v>
      </c>
      <c r="I424" s="1">
        <v>800</v>
      </c>
      <c r="J424" s="1">
        <v>0</v>
      </c>
      <c r="K424" s="1">
        <v>800</v>
      </c>
      <c r="L424" s="1">
        <v>0</v>
      </c>
      <c r="M424" s="1">
        <v>0</v>
      </c>
      <c r="N424" s="6">
        <v>0</v>
      </c>
      <c r="O424" s="1">
        <v>0</v>
      </c>
      <c r="P424" s="1">
        <v>0</v>
      </c>
      <c r="Q424" s="1">
        <v>0</v>
      </c>
      <c r="R424" s="1">
        <v>0</v>
      </c>
      <c r="S424" s="1">
        <v>0</v>
      </c>
      <c r="T424" s="3">
        <v>0</v>
      </c>
      <c r="U424" s="1">
        <v>0</v>
      </c>
      <c r="V424" s="1">
        <v>0</v>
      </c>
      <c r="W424" s="35">
        <f t="shared" si="129"/>
        <v>26.666666666666668</v>
      </c>
    </row>
    <row r="425" spans="1:28" ht="8.25" customHeight="1" x14ac:dyDescent="0.15">
      <c r="A425" s="2" t="s">
        <v>0</v>
      </c>
      <c r="B425" s="2" t="s">
        <v>0</v>
      </c>
      <c r="C425" s="2" t="s">
        <v>29</v>
      </c>
      <c r="D425" s="40" t="s">
        <v>30</v>
      </c>
      <c r="E425" s="41"/>
      <c r="F425" s="6">
        <v>57203.3</v>
      </c>
      <c r="G425" s="6">
        <v>20000</v>
      </c>
      <c r="H425" s="1">
        <v>20000</v>
      </c>
      <c r="I425" s="1">
        <v>20000</v>
      </c>
      <c r="J425" s="1">
        <v>0</v>
      </c>
      <c r="K425" s="1">
        <v>20000</v>
      </c>
      <c r="L425" s="1">
        <v>0</v>
      </c>
      <c r="M425" s="1">
        <v>0</v>
      </c>
      <c r="N425" s="6">
        <v>0</v>
      </c>
      <c r="O425" s="1">
        <v>0</v>
      </c>
      <c r="P425" s="1">
        <v>0</v>
      </c>
      <c r="Q425" s="1">
        <v>0</v>
      </c>
      <c r="R425" s="1">
        <v>0</v>
      </c>
      <c r="S425" s="1">
        <v>0</v>
      </c>
      <c r="T425" s="3">
        <v>0</v>
      </c>
      <c r="U425" s="1">
        <v>0</v>
      </c>
      <c r="V425" s="1">
        <v>0</v>
      </c>
      <c r="W425" s="35">
        <f t="shared" si="129"/>
        <v>34.963017867850283</v>
      </c>
    </row>
    <row r="426" spans="1:28" ht="23.25" customHeight="1" x14ac:dyDescent="0.15">
      <c r="A426" s="2" t="s">
        <v>0</v>
      </c>
      <c r="B426" s="2" t="s">
        <v>0</v>
      </c>
      <c r="C426" s="2" t="s">
        <v>58</v>
      </c>
      <c r="D426" s="40" t="s">
        <v>59</v>
      </c>
      <c r="E426" s="41"/>
      <c r="F426" s="6">
        <v>3100</v>
      </c>
      <c r="G426" s="6">
        <v>1000</v>
      </c>
      <c r="H426" s="1">
        <v>1000</v>
      </c>
      <c r="I426" s="1">
        <v>1000</v>
      </c>
      <c r="J426" s="1">
        <v>0</v>
      </c>
      <c r="K426" s="1">
        <v>1000</v>
      </c>
      <c r="L426" s="1">
        <v>0</v>
      </c>
      <c r="M426" s="1">
        <v>0</v>
      </c>
      <c r="N426" s="6">
        <v>0</v>
      </c>
      <c r="O426" s="1">
        <v>0</v>
      </c>
      <c r="P426" s="1">
        <v>0</v>
      </c>
      <c r="Q426" s="1">
        <v>0</v>
      </c>
      <c r="R426" s="1">
        <v>0</v>
      </c>
      <c r="S426" s="1">
        <v>0</v>
      </c>
      <c r="T426" s="3">
        <v>0</v>
      </c>
      <c r="U426" s="1">
        <v>0</v>
      </c>
      <c r="V426" s="1">
        <v>0</v>
      </c>
      <c r="W426" s="35">
        <f t="shared" si="129"/>
        <v>32.258064516129032</v>
      </c>
    </row>
    <row r="427" spans="1:28" ht="8.25" customHeight="1" x14ac:dyDescent="0.15">
      <c r="A427" s="2" t="s">
        <v>0</v>
      </c>
      <c r="B427" s="2" t="s">
        <v>0</v>
      </c>
      <c r="C427" s="2" t="s">
        <v>131</v>
      </c>
      <c r="D427" s="40" t="s">
        <v>132</v>
      </c>
      <c r="E427" s="41"/>
      <c r="F427" s="6">
        <v>200</v>
      </c>
      <c r="G427" s="6">
        <v>500</v>
      </c>
      <c r="H427" s="1">
        <v>500</v>
      </c>
      <c r="I427" s="1">
        <v>500</v>
      </c>
      <c r="J427" s="1">
        <v>0</v>
      </c>
      <c r="K427" s="1">
        <v>500</v>
      </c>
      <c r="L427" s="1">
        <v>0</v>
      </c>
      <c r="M427" s="1">
        <v>0</v>
      </c>
      <c r="N427" s="6">
        <v>0</v>
      </c>
      <c r="O427" s="1">
        <v>0</v>
      </c>
      <c r="P427" s="1">
        <v>0</v>
      </c>
      <c r="Q427" s="1">
        <v>0</v>
      </c>
      <c r="R427" s="1">
        <v>0</v>
      </c>
      <c r="S427" s="1">
        <v>0</v>
      </c>
      <c r="T427" s="3">
        <v>0</v>
      </c>
      <c r="U427" s="1">
        <v>0</v>
      </c>
      <c r="V427" s="1">
        <v>0</v>
      </c>
      <c r="W427" s="35">
        <f t="shared" si="129"/>
        <v>250</v>
      </c>
    </row>
    <row r="428" spans="1:28" ht="8.25" customHeight="1" x14ac:dyDescent="0.15">
      <c r="A428" s="2" t="s">
        <v>0</v>
      </c>
      <c r="B428" s="2" t="s">
        <v>0</v>
      </c>
      <c r="C428" s="2" t="s">
        <v>41</v>
      </c>
      <c r="D428" s="40" t="s">
        <v>42</v>
      </c>
      <c r="E428" s="41"/>
      <c r="F428" s="6">
        <v>17000</v>
      </c>
      <c r="G428" s="6">
        <v>9500</v>
      </c>
      <c r="H428" s="1">
        <v>9500</v>
      </c>
      <c r="I428" s="1">
        <v>9500</v>
      </c>
      <c r="J428" s="1">
        <v>0</v>
      </c>
      <c r="K428" s="1">
        <v>9500</v>
      </c>
      <c r="L428" s="1">
        <v>0</v>
      </c>
      <c r="M428" s="1">
        <v>0</v>
      </c>
      <c r="N428" s="6">
        <v>0</v>
      </c>
      <c r="O428" s="1">
        <v>0</v>
      </c>
      <c r="P428" s="1">
        <v>0</v>
      </c>
      <c r="Q428" s="1">
        <v>0</v>
      </c>
      <c r="R428" s="1">
        <v>0</v>
      </c>
      <c r="S428" s="1">
        <v>0</v>
      </c>
      <c r="T428" s="3">
        <v>0</v>
      </c>
      <c r="U428" s="1">
        <v>0</v>
      </c>
      <c r="V428" s="1">
        <v>0</v>
      </c>
      <c r="W428" s="35">
        <f t="shared" si="129"/>
        <v>55.882352941176471</v>
      </c>
    </row>
    <row r="429" spans="1:28" ht="25.5" customHeight="1" x14ac:dyDescent="0.15">
      <c r="A429" s="2" t="s">
        <v>0</v>
      </c>
      <c r="B429" s="2" t="s">
        <v>0</v>
      </c>
      <c r="C429" s="2" t="s">
        <v>119</v>
      </c>
      <c r="D429" s="40" t="s">
        <v>120</v>
      </c>
      <c r="E429" s="41"/>
      <c r="F429" s="6">
        <v>1000</v>
      </c>
      <c r="G429" s="6">
        <v>1000</v>
      </c>
      <c r="H429" s="1">
        <v>1000</v>
      </c>
      <c r="I429" s="1">
        <v>1000</v>
      </c>
      <c r="J429" s="1">
        <v>0</v>
      </c>
      <c r="K429" s="1">
        <v>1000</v>
      </c>
      <c r="L429" s="1">
        <v>0</v>
      </c>
      <c r="M429" s="1">
        <v>0</v>
      </c>
      <c r="N429" s="6">
        <v>0</v>
      </c>
      <c r="O429" s="1">
        <v>0</v>
      </c>
      <c r="P429" s="1">
        <v>0</v>
      </c>
      <c r="Q429" s="1">
        <v>0</v>
      </c>
      <c r="R429" s="1">
        <v>0</v>
      </c>
      <c r="S429" s="1">
        <v>0</v>
      </c>
      <c r="T429" s="3">
        <v>0</v>
      </c>
      <c r="U429" s="1">
        <v>0</v>
      </c>
      <c r="V429" s="1">
        <v>0</v>
      </c>
      <c r="W429" s="35">
        <f t="shared" si="129"/>
        <v>100</v>
      </c>
    </row>
    <row r="430" spans="1:28" s="9" customFormat="1" ht="8.25" customHeight="1" x14ac:dyDescent="0.15">
      <c r="A430" s="7" t="s">
        <v>0</v>
      </c>
      <c r="B430" s="7" t="s">
        <v>249</v>
      </c>
      <c r="C430" s="7" t="s">
        <v>0</v>
      </c>
      <c r="D430" s="42" t="s">
        <v>38</v>
      </c>
      <c r="E430" s="43"/>
      <c r="F430" s="8">
        <f>SUM(F431)</f>
        <v>0</v>
      </c>
      <c r="G430" s="8">
        <f>SUM(G431)</f>
        <v>10220</v>
      </c>
      <c r="H430" s="8">
        <f t="shared" ref="H430:V430" si="134">SUM(H431)</f>
        <v>0</v>
      </c>
      <c r="I430" s="8">
        <f t="shared" si="134"/>
        <v>0</v>
      </c>
      <c r="J430" s="8">
        <f t="shared" si="134"/>
        <v>0</v>
      </c>
      <c r="K430" s="8">
        <f t="shared" si="134"/>
        <v>0</v>
      </c>
      <c r="L430" s="8">
        <f t="shared" si="134"/>
        <v>0</v>
      </c>
      <c r="M430" s="8">
        <f t="shared" si="134"/>
        <v>0</v>
      </c>
      <c r="N430" s="8">
        <f t="shared" si="134"/>
        <v>0</v>
      </c>
      <c r="O430" s="8">
        <f t="shared" si="134"/>
        <v>0</v>
      </c>
      <c r="P430" s="8">
        <f t="shared" si="134"/>
        <v>0</v>
      </c>
      <c r="Q430" s="8">
        <f t="shared" si="134"/>
        <v>10220</v>
      </c>
      <c r="R430" s="8">
        <f t="shared" si="134"/>
        <v>10220</v>
      </c>
      <c r="S430" s="8">
        <f t="shared" si="134"/>
        <v>0</v>
      </c>
      <c r="T430" s="8">
        <f t="shared" si="134"/>
        <v>0</v>
      </c>
      <c r="U430" s="8">
        <f t="shared" si="134"/>
        <v>0</v>
      </c>
      <c r="V430" s="8">
        <f t="shared" si="134"/>
        <v>0</v>
      </c>
      <c r="W430" s="35" t="s">
        <v>364</v>
      </c>
      <c r="X430" s="23"/>
      <c r="Y430" s="23"/>
      <c r="Z430" s="23"/>
      <c r="AA430" s="23"/>
      <c r="AB430" s="23"/>
    </row>
    <row r="431" spans="1:28" s="13" customFormat="1" ht="27" customHeight="1" thickBot="1" x14ac:dyDescent="0.2">
      <c r="A431" s="4" t="s">
        <v>0</v>
      </c>
      <c r="B431" s="4" t="s">
        <v>0</v>
      </c>
      <c r="C431" s="4" t="s">
        <v>89</v>
      </c>
      <c r="D431" s="53" t="s">
        <v>90</v>
      </c>
      <c r="E431" s="54"/>
      <c r="F431" s="11">
        <v>0</v>
      </c>
      <c r="G431" s="11">
        <v>10220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1">
        <v>0</v>
      </c>
      <c r="O431" s="12">
        <v>0</v>
      </c>
      <c r="P431" s="12">
        <v>0</v>
      </c>
      <c r="Q431" s="12">
        <v>10220</v>
      </c>
      <c r="R431" s="12">
        <v>10220</v>
      </c>
      <c r="S431" s="12">
        <v>0</v>
      </c>
      <c r="T431" s="12">
        <v>0</v>
      </c>
      <c r="U431" s="12">
        <v>0</v>
      </c>
      <c r="V431" s="12">
        <v>0</v>
      </c>
      <c r="W431" s="36" t="s">
        <v>364</v>
      </c>
    </row>
    <row r="432" spans="1:28" s="17" customFormat="1" ht="9" customHeight="1" thickBot="1" x14ac:dyDescent="0.2">
      <c r="A432" s="14" t="s">
        <v>250</v>
      </c>
      <c r="B432" s="15" t="s">
        <v>0</v>
      </c>
      <c r="C432" s="15" t="s">
        <v>0</v>
      </c>
      <c r="D432" s="55" t="s">
        <v>251</v>
      </c>
      <c r="E432" s="56"/>
      <c r="F432" s="16">
        <f t="shared" ref="F432:V432" si="135">SUM(F433,F435,F457,F459,F464,F468,F471,F490,F500,F503)</f>
        <v>4918311</v>
      </c>
      <c r="G432" s="16">
        <f t="shared" si="135"/>
        <v>5056908</v>
      </c>
      <c r="H432" s="16">
        <f t="shared" si="135"/>
        <v>5056908</v>
      </c>
      <c r="I432" s="16">
        <f t="shared" si="135"/>
        <v>3483907</v>
      </c>
      <c r="J432" s="16">
        <f t="shared" si="135"/>
        <v>1901634</v>
      </c>
      <c r="K432" s="16">
        <f t="shared" si="135"/>
        <v>1582273</v>
      </c>
      <c r="L432" s="16">
        <f t="shared" si="135"/>
        <v>0</v>
      </c>
      <c r="M432" s="16">
        <f t="shared" si="135"/>
        <v>1548870</v>
      </c>
      <c r="N432" s="16">
        <f t="shared" si="135"/>
        <v>24131</v>
      </c>
      <c r="O432" s="16">
        <f t="shared" si="135"/>
        <v>0</v>
      </c>
      <c r="P432" s="16">
        <f t="shared" si="135"/>
        <v>0</v>
      </c>
      <c r="Q432" s="16">
        <f t="shared" si="135"/>
        <v>0</v>
      </c>
      <c r="R432" s="16">
        <f t="shared" si="135"/>
        <v>0</v>
      </c>
      <c r="S432" s="16">
        <f t="shared" si="135"/>
        <v>0</v>
      </c>
      <c r="T432" s="16">
        <f t="shared" ref="T432" si="136">SUM(T433,T435,T457,T459,T464,T468,T471,T490,T500,T503)</f>
        <v>0</v>
      </c>
      <c r="U432" s="16">
        <f t="shared" si="135"/>
        <v>0</v>
      </c>
      <c r="V432" s="16">
        <f t="shared" si="135"/>
        <v>0</v>
      </c>
      <c r="W432" s="34">
        <f t="shared" si="129"/>
        <v>102.81797958689477</v>
      </c>
      <c r="X432" s="23"/>
      <c r="Y432" s="23"/>
      <c r="Z432" s="23"/>
      <c r="AA432" s="23"/>
      <c r="AB432" s="23"/>
    </row>
    <row r="433" spans="1:28" s="23" customFormat="1" ht="8.25" customHeight="1" x14ac:dyDescent="0.15">
      <c r="A433" s="21" t="s">
        <v>0</v>
      </c>
      <c r="B433" s="21" t="s">
        <v>252</v>
      </c>
      <c r="C433" s="21" t="s">
        <v>0</v>
      </c>
      <c r="D433" s="57" t="s">
        <v>253</v>
      </c>
      <c r="E433" s="58"/>
      <c r="F433" s="22">
        <f>SUM(F434)</f>
        <v>450621</v>
      </c>
      <c r="G433" s="22">
        <f>SUM(G434)</f>
        <v>600000</v>
      </c>
      <c r="H433" s="22">
        <f t="shared" ref="H433:V433" si="137">SUM(H434)</f>
        <v>600000</v>
      </c>
      <c r="I433" s="22">
        <f t="shared" si="137"/>
        <v>600000</v>
      </c>
      <c r="J433" s="22">
        <f t="shared" si="137"/>
        <v>0</v>
      </c>
      <c r="K433" s="22">
        <f t="shared" si="137"/>
        <v>600000</v>
      </c>
      <c r="L433" s="22">
        <f t="shared" si="137"/>
        <v>0</v>
      </c>
      <c r="M433" s="22">
        <f t="shared" si="137"/>
        <v>0</v>
      </c>
      <c r="N433" s="22">
        <f t="shared" si="137"/>
        <v>0</v>
      </c>
      <c r="O433" s="22">
        <f t="shared" si="137"/>
        <v>0</v>
      </c>
      <c r="P433" s="22">
        <f t="shared" si="137"/>
        <v>0</v>
      </c>
      <c r="Q433" s="22">
        <f t="shared" si="137"/>
        <v>0</v>
      </c>
      <c r="R433" s="22">
        <f t="shared" si="137"/>
        <v>0</v>
      </c>
      <c r="S433" s="22">
        <f t="shared" si="137"/>
        <v>0</v>
      </c>
      <c r="T433" s="22">
        <f t="shared" si="137"/>
        <v>0</v>
      </c>
      <c r="U433" s="22">
        <f t="shared" si="137"/>
        <v>0</v>
      </c>
      <c r="V433" s="22">
        <f t="shared" si="137"/>
        <v>0</v>
      </c>
      <c r="W433" s="33">
        <f t="shared" si="129"/>
        <v>133.14958690340663</v>
      </c>
    </row>
    <row r="434" spans="1:28" ht="25.15" customHeight="1" x14ac:dyDescent="0.15">
      <c r="A434" s="2" t="s">
        <v>0</v>
      </c>
      <c r="B434" s="2" t="s">
        <v>0</v>
      </c>
      <c r="C434" s="2" t="s">
        <v>254</v>
      </c>
      <c r="D434" s="40" t="s">
        <v>255</v>
      </c>
      <c r="E434" s="41"/>
      <c r="F434" s="6">
        <v>450621</v>
      </c>
      <c r="G434" s="6">
        <v>600000</v>
      </c>
      <c r="H434" s="1">
        <v>600000</v>
      </c>
      <c r="I434" s="1">
        <v>600000</v>
      </c>
      <c r="J434" s="1">
        <v>0</v>
      </c>
      <c r="K434" s="1">
        <v>600000</v>
      </c>
      <c r="L434" s="1">
        <v>0</v>
      </c>
      <c r="M434" s="1">
        <v>0</v>
      </c>
      <c r="N434" s="6">
        <v>0</v>
      </c>
      <c r="O434" s="1">
        <v>0</v>
      </c>
      <c r="P434" s="1">
        <v>0</v>
      </c>
      <c r="Q434" s="1">
        <v>0</v>
      </c>
      <c r="R434" s="1">
        <v>0</v>
      </c>
      <c r="S434" s="1">
        <v>0</v>
      </c>
      <c r="T434" s="3">
        <v>0</v>
      </c>
      <c r="U434" s="1">
        <v>0</v>
      </c>
      <c r="V434" s="1">
        <v>0</v>
      </c>
      <c r="W434" s="35">
        <f t="shared" si="129"/>
        <v>133.14958690340663</v>
      </c>
    </row>
    <row r="435" spans="1:28" s="9" customFormat="1" ht="8.25" customHeight="1" x14ac:dyDescent="0.15">
      <c r="A435" s="7" t="s">
        <v>0</v>
      </c>
      <c r="B435" s="7" t="s">
        <v>256</v>
      </c>
      <c r="C435" s="7" t="s">
        <v>0</v>
      </c>
      <c r="D435" s="42" t="s">
        <v>257</v>
      </c>
      <c r="E435" s="43"/>
      <c r="F435" s="8">
        <f>SUM(F436:F456)</f>
        <v>1700286</v>
      </c>
      <c r="G435" s="8">
        <f t="shared" ref="G435:U435" si="138">SUM(G436:G456)</f>
        <v>1800734</v>
      </c>
      <c r="H435" s="8">
        <f t="shared" si="138"/>
        <v>1800734</v>
      </c>
      <c r="I435" s="8">
        <f t="shared" si="138"/>
        <v>1790734</v>
      </c>
      <c r="J435" s="8">
        <f t="shared" si="138"/>
        <v>1018459</v>
      </c>
      <c r="K435" s="8">
        <f t="shared" si="138"/>
        <v>772275</v>
      </c>
      <c r="L435" s="8">
        <f t="shared" si="138"/>
        <v>0</v>
      </c>
      <c r="M435" s="8">
        <f t="shared" si="138"/>
        <v>10000</v>
      </c>
      <c r="N435" s="8">
        <f t="shared" si="138"/>
        <v>0</v>
      </c>
      <c r="O435" s="8">
        <f t="shared" si="138"/>
        <v>0</v>
      </c>
      <c r="P435" s="8">
        <f t="shared" si="138"/>
        <v>0</v>
      </c>
      <c r="Q435" s="8">
        <f t="shared" si="138"/>
        <v>0</v>
      </c>
      <c r="R435" s="8">
        <f t="shared" si="138"/>
        <v>0</v>
      </c>
      <c r="S435" s="8">
        <f t="shared" si="138"/>
        <v>0</v>
      </c>
      <c r="T435" s="8">
        <f t="shared" ref="T435" si="139">SUM(T436:T456)</f>
        <v>0</v>
      </c>
      <c r="U435" s="8">
        <f t="shared" si="138"/>
        <v>0</v>
      </c>
      <c r="V435" s="8">
        <f t="shared" ref="V435" si="140">SUM(V438:V456)</f>
        <v>0</v>
      </c>
      <c r="W435" s="31">
        <f t="shared" si="129"/>
        <v>105.90771199668762</v>
      </c>
      <c r="X435" s="23"/>
      <c r="Y435" s="23"/>
      <c r="Z435" s="23"/>
      <c r="AA435" s="23"/>
      <c r="AB435" s="23"/>
    </row>
    <row r="436" spans="1:28" ht="54" customHeight="1" x14ac:dyDescent="0.15">
      <c r="A436" s="2" t="s">
        <v>0</v>
      </c>
      <c r="B436" s="2" t="s">
        <v>0</v>
      </c>
      <c r="C436" s="2">
        <v>2360</v>
      </c>
      <c r="D436" s="59" t="s">
        <v>148</v>
      </c>
      <c r="E436" s="41"/>
      <c r="F436" s="6">
        <v>239145</v>
      </c>
      <c r="G436" s="6">
        <v>0</v>
      </c>
      <c r="H436" s="6">
        <v>0</v>
      </c>
      <c r="I436" s="6">
        <v>0</v>
      </c>
      <c r="J436" s="6">
        <v>0</v>
      </c>
      <c r="K436" s="6">
        <v>0</v>
      </c>
      <c r="L436" s="6">
        <v>0</v>
      </c>
      <c r="M436" s="6">
        <v>0</v>
      </c>
      <c r="N436" s="6">
        <v>0</v>
      </c>
      <c r="O436" s="6">
        <v>0</v>
      </c>
      <c r="P436" s="6">
        <v>0</v>
      </c>
      <c r="Q436" s="6">
        <v>0</v>
      </c>
      <c r="R436" s="6">
        <v>0</v>
      </c>
      <c r="S436" s="6">
        <v>0</v>
      </c>
      <c r="T436" s="6">
        <v>0</v>
      </c>
      <c r="U436" s="6">
        <v>0</v>
      </c>
      <c r="V436" s="6">
        <v>0</v>
      </c>
      <c r="W436" s="35">
        <f t="shared" si="129"/>
        <v>0</v>
      </c>
    </row>
    <row r="437" spans="1:28" ht="60.75" customHeight="1" x14ac:dyDescent="0.15">
      <c r="A437" s="2" t="s">
        <v>0</v>
      </c>
      <c r="B437" s="2" t="s">
        <v>0</v>
      </c>
      <c r="C437" s="2">
        <v>2910</v>
      </c>
      <c r="D437" s="59" t="s">
        <v>265</v>
      </c>
      <c r="E437" s="41"/>
      <c r="F437" s="6">
        <v>50</v>
      </c>
      <c r="G437" s="6">
        <v>0</v>
      </c>
      <c r="H437" s="6">
        <v>0</v>
      </c>
      <c r="I437" s="6">
        <v>0</v>
      </c>
      <c r="J437" s="6">
        <v>0</v>
      </c>
      <c r="K437" s="6">
        <v>0</v>
      </c>
      <c r="L437" s="6">
        <v>0</v>
      </c>
      <c r="M437" s="6">
        <v>0</v>
      </c>
      <c r="N437" s="6">
        <v>0</v>
      </c>
      <c r="O437" s="6">
        <v>0</v>
      </c>
      <c r="P437" s="6">
        <v>0</v>
      </c>
      <c r="Q437" s="6">
        <v>0</v>
      </c>
      <c r="R437" s="6">
        <v>0</v>
      </c>
      <c r="S437" s="6">
        <v>0</v>
      </c>
      <c r="T437" s="6">
        <v>0</v>
      </c>
      <c r="U437" s="6">
        <v>0</v>
      </c>
      <c r="V437" s="6">
        <v>0</v>
      </c>
      <c r="W437" s="35">
        <f t="shared" si="129"/>
        <v>0</v>
      </c>
    </row>
    <row r="438" spans="1:28" ht="13.9" customHeight="1" x14ac:dyDescent="0.15">
      <c r="A438" s="2" t="s">
        <v>0</v>
      </c>
      <c r="B438" s="2" t="s">
        <v>0</v>
      </c>
      <c r="C438" s="2" t="s">
        <v>123</v>
      </c>
      <c r="D438" s="40" t="s">
        <v>124</v>
      </c>
      <c r="E438" s="41"/>
      <c r="F438" s="6">
        <v>3000</v>
      </c>
      <c r="G438" s="6">
        <v>10000</v>
      </c>
      <c r="H438" s="1">
        <v>10000</v>
      </c>
      <c r="I438" s="1">
        <v>0</v>
      </c>
      <c r="J438" s="1">
        <v>0</v>
      </c>
      <c r="K438" s="1">
        <v>0</v>
      </c>
      <c r="L438" s="1">
        <v>0</v>
      </c>
      <c r="M438" s="1">
        <v>10000</v>
      </c>
      <c r="N438" s="6">
        <v>0</v>
      </c>
      <c r="O438" s="1">
        <v>0</v>
      </c>
      <c r="P438" s="1">
        <v>0</v>
      </c>
      <c r="Q438" s="1">
        <v>0</v>
      </c>
      <c r="R438" s="1">
        <v>0</v>
      </c>
      <c r="S438" s="1">
        <v>0</v>
      </c>
      <c r="T438" s="3">
        <v>0</v>
      </c>
      <c r="U438" s="1">
        <v>0</v>
      </c>
      <c r="V438" s="1">
        <v>0</v>
      </c>
      <c r="W438" s="35">
        <f t="shared" si="129"/>
        <v>333.33333333333337</v>
      </c>
    </row>
    <row r="439" spans="1:28" ht="13.9" customHeight="1" x14ac:dyDescent="0.15">
      <c r="A439" s="2" t="s">
        <v>0</v>
      </c>
      <c r="B439" s="2" t="s">
        <v>0</v>
      </c>
      <c r="C439" s="2" t="s">
        <v>107</v>
      </c>
      <c r="D439" s="40" t="s">
        <v>108</v>
      </c>
      <c r="E439" s="41"/>
      <c r="F439" s="6">
        <v>524711</v>
      </c>
      <c r="G439" s="6">
        <v>790413</v>
      </c>
      <c r="H439" s="1">
        <v>790413</v>
      </c>
      <c r="I439" s="1">
        <v>790413</v>
      </c>
      <c r="J439" s="1">
        <v>790413</v>
      </c>
      <c r="K439" s="1">
        <v>0</v>
      </c>
      <c r="L439" s="1">
        <v>0</v>
      </c>
      <c r="M439" s="1">
        <v>0</v>
      </c>
      <c r="N439" s="6">
        <v>0</v>
      </c>
      <c r="O439" s="1">
        <v>0</v>
      </c>
      <c r="P439" s="1">
        <v>0</v>
      </c>
      <c r="Q439" s="1">
        <v>0</v>
      </c>
      <c r="R439" s="1">
        <v>0</v>
      </c>
      <c r="S439" s="1">
        <v>0</v>
      </c>
      <c r="T439" s="3">
        <v>0</v>
      </c>
      <c r="U439" s="1">
        <v>0</v>
      </c>
      <c r="V439" s="1">
        <v>0</v>
      </c>
      <c r="W439" s="35">
        <f t="shared" si="129"/>
        <v>150.63777965394283</v>
      </c>
    </row>
    <row r="440" spans="1:28" ht="13.9" customHeight="1" x14ac:dyDescent="0.15">
      <c r="A440" s="2" t="s">
        <v>0</v>
      </c>
      <c r="B440" s="2" t="s">
        <v>0</v>
      </c>
      <c r="C440" s="2" t="s">
        <v>125</v>
      </c>
      <c r="D440" s="40" t="s">
        <v>126</v>
      </c>
      <c r="E440" s="41"/>
      <c r="F440" s="6">
        <v>2941</v>
      </c>
      <c r="G440" s="6">
        <v>39859</v>
      </c>
      <c r="H440" s="1">
        <v>39859</v>
      </c>
      <c r="I440" s="1">
        <v>39859</v>
      </c>
      <c r="J440" s="1">
        <v>39859</v>
      </c>
      <c r="K440" s="1">
        <v>0</v>
      </c>
      <c r="L440" s="1">
        <v>0</v>
      </c>
      <c r="M440" s="1">
        <v>0</v>
      </c>
      <c r="N440" s="6">
        <v>0</v>
      </c>
      <c r="O440" s="1">
        <v>0</v>
      </c>
      <c r="P440" s="1">
        <v>0</v>
      </c>
      <c r="Q440" s="1">
        <v>0</v>
      </c>
      <c r="R440" s="1">
        <v>0</v>
      </c>
      <c r="S440" s="1">
        <v>0</v>
      </c>
      <c r="T440" s="3">
        <v>0</v>
      </c>
      <c r="U440" s="1">
        <v>0</v>
      </c>
      <c r="V440" s="1">
        <v>0</v>
      </c>
      <c r="W440" s="35">
        <f t="shared" si="129"/>
        <v>1355.2873172390343</v>
      </c>
    </row>
    <row r="441" spans="1:28" ht="13.9" customHeight="1" x14ac:dyDescent="0.15">
      <c r="A441" s="2" t="s">
        <v>0</v>
      </c>
      <c r="B441" s="2" t="s">
        <v>0</v>
      </c>
      <c r="C441" s="2" t="s">
        <v>67</v>
      </c>
      <c r="D441" s="40" t="s">
        <v>68</v>
      </c>
      <c r="E441" s="41"/>
      <c r="F441" s="6">
        <v>91356</v>
      </c>
      <c r="G441" s="6">
        <v>143950</v>
      </c>
      <c r="H441" s="1">
        <v>143950</v>
      </c>
      <c r="I441" s="1">
        <v>143950</v>
      </c>
      <c r="J441" s="1">
        <v>143950</v>
      </c>
      <c r="K441" s="1">
        <v>0</v>
      </c>
      <c r="L441" s="1">
        <v>0</v>
      </c>
      <c r="M441" s="1">
        <v>0</v>
      </c>
      <c r="N441" s="6">
        <v>0</v>
      </c>
      <c r="O441" s="1">
        <v>0</v>
      </c>
      <c r="P441" s="1">
        <v>0</v>
      </c>
      <c r="Q441" s="1">
        <v>0</v>
      </c>
      <c r="R441" s="1">
        <v>0</v>
      </c>
      <c r="S441" s="1">
        <v>0</v>
      </c>
      <c r="T441" s="3">
        <v>0</v>
      </c>
      <c r="U441" s="1">
        <v>0</v>
      </c>
      <c r="V441" s="1">
        <v>0</v>
      </c>
      <c r="W441" s="35">
        <f t="shared" si="129"/>
        <v>157.57038399229387</v>
      </c>
    </row>
    <row r="442" spans="1:28" ht="8.25" customHeight="1" x14ac:dyDescent="0.15">
      <c r="A442" s="2" t="s">
        <v>0</v>
      </c>
      <c r="B442" s="2" t="s">
        <v>0</v>
      </c>
      <c r="C442" s="2" t="s">
        <v>69</v>
      </c>
      <c r="D442" s="40" t="s">
        <v>70</v>
      </c>
      <c r="E442" s="41"/>
      <c r="F442" s="6">
        <v>12317</v>
      </c>
      <c r="G442" s="6">
        <v>19237</v>
      </c>
      <c r="H442" s="1">
        <v>19237</v>
      </c>
      <c r="I442" s="1">
        <v>19237</v>
      </c>
      <c r="J442" s="1">
        <v>19237</v>
      </c>
      <c r="K442" s="1">
        <v>0</v>
      </c>
      <c r="L442" s="1">
        <v>0</v>
      </c>
      <c r="M442" s="1">
        <v>0</v>
      </c>
      <c r="N442" s="6">
        <v>0</v>
      </c>
      <c r="O442" s="1">
        <v>0</v>
      </c>
      <c r="P442" s="1">
        <v>0</v>
      </c>
      <c r="Q442" s="1">
        <v>0</v>
      </c>
      <c r="R442" s="1">
        <v>0</v>
      </c>
      <c r="S442" s="1">
        <v>0</v>
      </c>
      <c r="T442" s="3">
        <v>0</v>
      </c>
      <c r="U442" s="1">
        <v>0</v>
      </c>
      <c r="V442" s="1">
        <v>0</v>
      </c>
      <c r="W442" s="35">
        <f t="shared" si="129"/>
        <v>156.18251197531868</v>
      </c>
    </row>
    <row r="443" spans="1:28" ht="8.25" customHeight="1" x14ac:dyDescent="0.15">
      <c r="A443" s="2" t="s">
        <v>0</v>
      </c>
      <c r="B443" s="2" t="s">
        <v>0</v>
      </c>
      <c r="C443" s="2" t="s">
        <v>98</v>
      </c>
      <c r="D443" s="40" t="s">
        <v>99</v>
      </c>
      <c r="E443" s="41"/>
      <c r="F443" s="6">
        <v>10000</v>
      </c>
      <c r="G443" s="6">
        <v>25000</v>
      </c>
      <c r="H443" s="1">
        <v>25000</v>
      </c>
      <c r="I443" s="1">
        <v>25000</v>
      </c>
      <c r="J443" s="1">
        <v>25000</v>
      </c>
      <c r="K443" s="1">
        <v>0</v>
      </c>
      <c r="L443" s="1">
        <v>0</v>
      </c>
      <c r="M443" s="1">
        <v>0</v>
      </c>
      <c r="N443" s="6">
        <v>0</v>
      </c>
      <c r="O443" s="1">
        <v>0</v>
      </c>
      <c r="P443" s="1">
        <v>0</v>
      </c>
      <c r="Q443" s="1">
        <v>0</v>
      </c>
      <c r="R443" s="1">
        <v>0</v>
      </c>
      <c r="S443" s="1">
        <v>0</v>
      </c>
      <c r="T443" s="3">
        <v>0</v>
      </c>
      <c r="U443" s="1">
        <v>0</v>
      </c>
      <c r="V443" s="1">
        <v>0</v>
      </c>
      <c r="W443" s="35">
        <f t="shared" si="129"/>
        <v>250</v>
      </c>
    </row>
    <row r="444" spans="1:28" ht="13.9" customHeight="1" x14ac:dyDescent="0.15">
      <c r="A444" s="2" t="s">
        <v>0</v>
      </c>
      <c r="B444" s="2" t="s">
        <v>0</v>
      </c>
      <c r="C444" s="2" t="s">
        <v>23</v>
      </c>
      <c r="D444" s="40" t="s">
        <v>24</v>
      </c>
      <c r="E444" s="41"/>
      <c r="F444" s="6">
        <v>490260</v>
      </c>
      <c r="G444" s="6">
        <v>333435</v>
      </c>
      <c r="H444" s="1">
        <v>333435</v>
      </c>
      <c r="I444" s="1">
        <v>333435</v>
      </c>
      <c r="J444" s="1">
        <v>0</v>
      </c>
      <c r="K444" s="1">
        <v>333435</v>
      </c>
      <c r="L444" s="1">
        <v>0</v>
      </c>
      <c r="M444" s="1">
        <v>0</v>
      </c>
      <c r="N444" s="6">
        <v>0</v>
      </c>
      <c r="O444" s="1">
        <v>0</v>
      </c>
      <c r="P444" s="1">
        <v>0</v>
      </c>
      <c r="Q444" s="1">
        <v>0</v>
      </c>
      <c r="R444" s="1">
        <v>0</v>
      </c>
      <c r="S444" s="1">
        <v>0</v>
      </c>
      <c r="T444" s="3">
        <v>0</v>
      </c>
      <c r="U444" s="1">
        <v>0</v>
      </c>
      <c r="V444" s="1">
        <v>0</v>
      </c>
      <c r="W444" s="35">
        <f t="shared" si="129"/>
        <v>68.011871251988737</v>
      </c>
    </row>
    <row r="445" spans="1:28" ht="8.25" customHeight="1" x14ac:dyDescent="0.15">
      <c r="A445" s="2" t="s">
        <v>0</v>
      </c>
      <c r="B445" s="2" t="s">
        <v>0</v>
      </c>
      <c r="C445" s="2" t="s">
        <v>115</v>
      </c>
      <c r="D445" s="40" t="s">
        <v>116</v>
      </c>
      <c r="E445" s="41"/>
      <c r="F445" s="6">
        <v>35900</v>
      </c>
      <c r="G445" s="6">
        <v>48900</v>
      </c>
      <c r="H445" s="1">
        <v>48900</v>
      </c>
      <c r="I445" s="1">
        <v>48900</v>
      </c>
      <c r="J445" s="1">
        <v>0</v>
      </c>
      <c r="K445" s="1">
        <v>48900</v>
      </c>
      <c r="L445" s="1">
        <v>0</v>
      </c>
      <c r="M445" s="1">
        <v>0</v>
      </c>
      <c r="N445" s="6">
        <v>0</v>
      </c>
      <c r="O445" s="1">
        <v>0</v>
      </c>
      <c r="P445" s="1">
        <v>0</v>
      </c>
      <c r="Q445" s="1">
        <v>0</v>
      </c>
      <c r="R445" s="1">
        <v>0</v>
      </c>
      <c r="S445" s="1">
        <v>0</v>
      </c>
      <c r="T445" s="3">
        <v>0</v>
      </c>
      <c r="U445" s="1">
        <v>0</v>
      </c>
      <c r="V445" s="1">
        <v>0</v>
      </c>
      <c r="W445" s="35">
        <f t="shared" si="129"/>
        <v>136.21169916434542</v>
      </c>
    </row>
    <row r="446" spans="1:28" ht="8.25" customHeight="1" x14ac:dyDescent="0.15">
      <c r="A446" s="2" t="s">
        <v>0</v>
      </c>
      <c r="B446" s="2" t="s">
        <v>0</v>
      </c>
      <c r="C446" s="2" t="s">
        <v>25</v>
      </c>
      <c r="D446" s="40" t="s">
        <v>26</v>
      </c>
      <c r="E446" s="41"/>
      <c r="F446" s="6">
        <v>56380</v>
      </c>
      <c r="G446" s="6">
        <v>60000</v>
      </c>
      <c r="H446" s="1">
        <v>60000</v>
      </c>
      <c r="I446" s="1">
        <v>60000</v>
      </c>
      <c r="J446" s="1">
        <v>0</v>
      </c>
      <c r="K446" s="1">
        <v>60000</v>
      </c>
      <c r="L446" s="1">
        <v>0</v>
      </c>
      <c r="M446" s="1">
        <v>0</v>
      </c>
      <c r="N446" s="6">
        <v>0</v>
      </c>
      <c r="O446" s="1">
        <v>0</v>
      </c>
      <c r="P446" s="1">
        <v>0</v>
      </c>
      <c r="Q446" s="1">
        <v>0</v>
      </c>
      <c r="R446" s="1">
        <v>0</v>
      </c>
      <c r="S446" s="1">
        <v>0</v>
      </c>
      <c r="T446" s="3">
        <v>0</v>
      </c>
      <c r="U446" s="1">
        <v>0</v>
      </c>
      <c r="V446" s="1">
        <v>0</v>
      </c>
      <c r="W446" s="35">
        <f t="shared" si="129"/>
        <v>106.42071656615822</v>
      </c>
    </row>
    <row r="447" spans="1:28" ht="8.25" customHeight="1" x14ac:dyDescent="0.15">
      <c r="A447" s="2" t="s">
        <v>0</v>
      </c>
      <c r="B447" s="2" t="s">
        <v>0</v>
      </c>
      <c r="C447" s="2" t="s">
        <v>27</v>
      </c>
      <c r="D447" s="40" t="s">
        <v>28</v>
      </c>
      <c r="E447" s="41"/>
      <c r="F447" s="6">
        <v>10000</v>
      </c>
      <c r="G447" s="6">
        <v>50000</v>
      </c>
      <c r="H447" s="1">
        <v>50000</v>
      </c>
      <c r="I447" s="1">
        <v>50000</v>
      </c>
      <c r="J447" s="1">
        <v>0</v>
      </c>
      <c r="K447" s="1">
        <v>50000</v>
      </c>
      <c r="L447" s="1">
        <v>0</v>
      </c>
      <c r="M447" s="1">
        <v>0</v>
      </c>
      <c r="N447" s="6">
        <v>0</v>
      </c>
      <c r="O447" s="1">
        <v>0</v>
      </c>
      <c r="P447" s="1">
        <v>0</v>
      </c>
      <c r="Q447" s="1">
        <v>0</v>
      </c>
      <c r="R447" s="1">
        <v>0</v>
      </c>
      <c r="S447" s="1">
        <v>0</v>
      </c>
      <c r="T447" s="3">
        <v>0</v>
      </c>
      <c r="U447" s="1">
        <v>0</v>
      </c>
      <c r="V447" s="1">
        <v>0</v>
      </c>
      <c r="W447" s="35">
        <f t="shared" si="129"/>
        <v>500</v>
      </c>
    </row>
    <row r="448" spans="1:28" ht="8.25" customHeight="1" x14ac:dyDescent="0.15">
      <c r="A448" s="2" t="s">
        <v>0</v>
      </c>
      <c r="B448" s="2" t="s">
        <v>0</v>
      </c>
      <c r="C448" s="2" t="s">
        <v>129</v>
      </c>
      <c r="D448" s="40" t="s">
        <v>130</v>
      </c>
      <c r="E448" s="41"/>
      <c r="F448" s="6">
        <v>1500</v>
      </c>
      <c r="G448" s="6">
        <v>1500</v>
      </c>
      <c r="H448" s="1">
        <v>1500</v>
      </c>
      <c r="I448" s="1">
        <v>1500</v>
      </c>
      <c r="J448" s="1">
        <v>0</v>
      </c>
      <c r="K448" s="1">
        <v>1500</v>
      </c>
      <c r="L448" s="1">
        <v>0</v>
      </c>
      <c r="M448" s="1">
        <v>0</v>
      </c>
      <c r="N448" s="6">
        <v>0</v>
      </c>
      <c r="O448" s="1">
        <v>0</v>
      </c>
      <c r="P448" s="1">
        <v>0</v>
      </c>
      <c r="Q448" s="1">
        <v>0</v>
      </c>
      <c r="R448" s="1">
        <v>0</v>
      </c>
      <c r="S448" s="1">
        <v>0</v>
      </c>
      <c r="T448" s="3">
        <v>0</v>
      </c>
      <c r="U448" s="1">
        <v>0</v>
      </c>
      <c r="V448" s="1">
        <v>0</v>
      </c>
      <c r="W448" s="35">
        <f t="shared" si="129"/>
        <v>100</v>
      </c>
    </row>
    <row r="449" spans="1:28" ht="8.25" customHeight="1" x14ac:dyDescent="0.15">
      <c r="A449" s="2" t="s">
        <v>0</v>
      </c>
      <c r="B449" s="2" t="s">
        <v>0</v>
      </c>
      <c r="C449" s="2" t="s">
        <v>29</v>
      </c>
      <c r="D449" s="40" t="s">
        <v>30</v>
      </c>
      <c r="E449" s="41"/>
      <c r="F449" s="6">
        <v>179617</v>
      </c>
      <c r="G449" s="6">
        <v>200600</v>
      </c>
      <c r="H449" s="1">
        <v>200600</v>
      </c>
      <c r="I449" s="1">
        <v>200600</v>
      </c>
      <c r="J449" s="1">
        <v>0</v>
      </c>
      <c r="K449" s="1">
        <v>200600</v>
      </c>
      <c r="L449" s="1">
        <v>0</v>
      </c>
      <c r="M449" s="1">
        <v>0</v>
      </c>
      <c r="N449" s="6">
        <v>0</v>
      </c>
      <c r="O449" s="1">
        <v>0</v>
      </c>
      <c r="P449" s="1">
        <v>0</v>
      </c>
      <c r="Q449" s="1">
        <v>0</v>
      </c>
      <c r="R449" s="1">
        <v>0</v>
      </c>
      <c r="S449" s="1">
        <v>0</v>
      </c>
      <c r="T449" s="3">
        <v>0</v>
      </c>
      <c r="U449" s="1">
        <v>0</v>
      </c>
      <c r="V449" s="1">
        <v>0</v>
      </c>
      <c r="W449" s="35">
        <f t="shared" si="129"/>
        <v>111.68207909050925</v>
      </c>
    </row>
    <row r="450" spans="1:28" ht="13.9" customHeight="1" x14ac:dyDescent="0.15">
      <c r="A450" s="2" t="s">
        <v>0</v>
      </c>
      <c r="B450" s="2" t="s">
        <v>0</v>
      </c>
      <c r="C450" s="2" t="s">
        <v>117</v>
      </c>
      <c r="D450" s="40" t="s">
        <v>118</v>
      </c>
      <c r="E450" s="41"/>
      <c r="F450" s="6">
        <v>5000</v>
      </c>
      <c r="G450" s="6">
        <v>8000</v>
      </c>
      <c r="H450" s="1">
        <v>8000</v>
      </c>
      <c r="I450" s="1">
        <v>8000</v>
      </c>
      <c r="J450" s="1">
        <v>0</v>
      </c>
      <c r="K450" s="1">
        <v>8000</v>
      </c>
      <c r="L450" s="1">
        <v>0</v>
      </c>
      <c r="M450" s="1">
        <v>0</v>
      </c>
      <c r="N450" s="6">
        <v>0</v>
      </c>
      <c r="O450" s="1">
        <v>0</v>
      </c>
      <c r="P450" s="1">
        <v>0</v>
      </c>
      <c r="Q450" s="1">
        <v>0</v>
      </c>
      <c r="R450" s="1">
        <v>0</v>
      </c>
      <c r="S450" s="1">
        <v>0</v>
      </c>
      <c r="T450" s="3">
        <v>0</v>
      </c>
      <c r="U450" s="1">
        <v>0</v>
      </c>
      <c r="V450" s="1">
        <v>0</v>
      </c>
      <c r="W450" s="35">
        <f t="shared" si="129"/>
        <v>160</v>
      </c>
    </row>
    <row r="451" spans="1:28" ht="19.5" customHeight="1" x14ac:dyDescent="0.15">
      <c r="A451" s="2" t="s">
        <v>0</v>
      </c>
      <c r="B451" s="2" t="s">
        <v>0</v>
      </c>
      <c r="C451" s="2" t="s">
        <v>58</v>
      </c>
      <c r="D451" s="40" t="s">
        <v>59</v>
      </c>
      <c r="E451" s="41"/>
      <c r="F451" s="6">
        <v>1000</v>
      </c>
      <c r="G451" s="6">
        <v>5000</v>
      </c>
      <c r="H451" s="1">
        <v>5000</v>
      </c>
      <c r="I451" s="1">
        <v>5000</v>
      </c>
      <c r="J451" s="1">
        <v>0</v>
      </c>
      <c r="K451" s="1">
        <v>5000</v>
      </c>
      <c r="L451" s="1">
        <v>0</v>
      </c>
      <c r="M451" s="1">
        <v>0</v>
      </c>
      <c r="N451" s="6">
        <v>0</v>
      </c>
      <c r="O451" s="1">
        <v>0</v>
      </c>
      <c r="P451" s="1">
        <v>0</v>
      </c>
      <c r="Q451" s="1">
        <v>0</v>
      </c>
      <c r="R451" s="1">
        <v>0</v>
      </c>
      <c r="S451" s="1">
        <v>0</v>
      </c>
      <c r="T451" s="3">
        <v>0</v>
      </c>
      <c r="U451" s="1">
        <v>0</v>
      </c>
      <c r="V451" s="1">
        <v>0</v>
      </c>
      <c r="W451" s="35">
        <f t="shared" si="129"/>
        <v>500</v>
      </c>
    </row>
    <row r="452" spans="1:28" ht="8.25" customHeight="1" x14ac:dyDescent="0.15">
      <c r="A452" s="2" t="s">
        <v>0</v>
      </c>
      <c r="B452" s="2" t="s">
        <v>0</v>
      </c>
      <c r="C452" s="2" t="s">
        <v>131</v>
      </c>
      <c r="D452" s="40" t="s">
        <v>132</v>
      </c>
      <c r="E452" s="41"/>
      <c r="F452" s="6">
        <v>2000</v>
      </c>
      <c r="G452" s="6">
        <v>6000</v>
      </c>
      <c r="H452" s="1">
        <v>6000</v>
      </c>
      <c r="I452" s="1">
        <v>6000</v>
      </c>
      <c r="J452" s="1">
        <v>0</v>
      </c>
      <c r="K452" s="1">
        <v>6000</v>
      </c>
      <c r="L452" s="1">
        <v>0</v>
      </c>
      <c r="M452" s="1">
        <v>0</v>
      </c>
      <c r="N452" s="6">
        <v>0</v>
      </c>
      <c r="O452" s="1">
        <v>0</v>
      </c>
      <c r="P452" s="1">
        <v>0</v>
      </c>
      <c r="Q452" s="1">
        <v>0</v>
      </c>
      <c r="R452" s="1">
        <v>0</v>
      </c>
      <c r="S452" s="1">
        <v>0</v>
      </c>
      <c r="T452" s="3">
        <v>0</v>
      </c>
      <c r="U452" s="1">
        <v>0</v>
      </c>
      <c r="V452" s="1">
        <v>0</v>
      </c>
      <c r="W452" s="35">
        <f t="shared" si="129"/>
        <v>300</v>
      </c>
    </row>
    <row r="453" spans="1:28" ht="8.25" customHeight="1" x14ac:dyDescent="0.15">
      <c r="A453" s="2" t="s">
        <v>0</v>
      </c>
      <c r="B453" s="2" t="s">
        <v>0</v>
      </c>
      <c r="C453" s="2" t="s">
        <v>41</v>
      </c>
      <c r="D453" s="40" t="s">
        <v>42</v>
      </c>
      <c r="E453" s="41"/>
      <c r="F453" s="6">
        <v>7500</v>
      </c>
      <c r="G453" s="6">
        <v>8000</v>
      </c>
      <c r="H453" s="1">
        <v>8000</v>
      </c>
      <c r="I453" s="1">
        <v>8000</v>
      </c>
      <c r="J453" s="1">
        <v>0</v>
      </c>
      <c r="K453" s="1">
        <v>8000</v>
      </c>
      <c r="L453" s="1">
        <v>0</v>
      </c>
      <c r="M453" s="1">
        <v>0</v>
      </c>
      <c r="N453" s="6">
        <v>0</v>
      </c>
      <c r="O453" s="1">
        <v>0</v>
      </c>
      <c r="P453" s="1">
        <v>0</v>
      </c>
      <c r="Q453" s="1">
        <v>0</v>
      </c>
      <c r="R453" s="1">
        <v>0</v>
      </c>
      <c r="S453" s="1">
        <v>0</v>
      </c>
      <c r="T453" s="3">
        <v>0</v>
      </c>
      <c r="U453" s="1">
        <v>0</v>
      </c>
      <c r="V453" s="1">
        <v>0</v>
      </c>
      <c r="W453" s="35">
        <f t="shared" si="129"/>
        <v>106.66666666666667</v>
      </c>
    </row>
    <row r="454" spans="1:28" ht="13.9" customHeight="1" x14ac:dyDescent="0.15">
      <c r="A454" s="2" t="s">
        <v>0</v>
      </c>
      <c r="B454" s="2" t="s">
        <v>0</v>
      </c>
      <c r="C454" s="2" t="s">
        <v>135</v>
      </c>
      <c r="D454" s="40" t="s">
        <v>136</v>
      </c>
      <c r="E454" s="41"/>
      <c r="F454" s="6">
        <v>17609</v>
      </c>
      <c r="G454" s="6">
        <v>24840</v>
      </c>
      <c r="H454" s="1">
        <v>24840</v>
      </c>
      <c r="I454" s="1">
        <v>24840</v>
      </c>
      <c r="J454" s="1">
        <v>0</v>
      </c>
      <c r="K454" s="1">
        <v>24840</v>
      </c>
      <c r="L454" s="1">
        <v>0</v>
      </c>
      <c r="M454" s="1">
        <v>0</v>
      </c>
      <c r="N454" s="6">
        <v>0</v>
      </c>
      <c r="O454" s="1">
        <v>0</v>
      </c>
      <c r="P454" s="1">
        <v>0</v>
      </c>
      <c r="Q454" s="1">
        <v>0</v>
      </c>
      <c r="R454" s="1">
        <v>0</v>
      </c>
      <c r="S454" s="1">
        <v>0</v>
      </c>
      <c r="T454" s="3">
        <v>0</v>
      </c>
      <c r="U454" s="1">
        <v>0</v>
      </c>
      <c r="V454" s="1">
        <v>0</v>
      </c>
      <c r="W454" s="35">
        <f t="shared" si="129"/>
        <v>141.06422851950705</v>
      </c>
    </row>
    <row r="455" spans="1:28" ht="19.5" customHeight="1" x14ac:dyDescent="0.15">
      <c r="A455" s="2" t="s">
        <v>0</v>
      </c>
      <c r="B455" s="2" t="s">
        <v>0</v>
      </c>
      <c r="C455" s="2" t="s">
        <v>137</v>
      </c>
      <c r="D455" s="40" t="s">
        <v>138</v>
      </c>
      <c r="E455" s="41"/>
      <c r="F455" s="6">
        <v>1000</v>
      </c>
      <c r="G455" s="6">
        <v>3000</v>
      </c>
      <c r="H455" s="1">
        <v>3000</v>
      </c>
      <c r="I455" s="1">
        <v>3000</v>
      </c>
      <c r="J455" s="1">
        <v>0</v>
      </c>
      <c r="K455" s="1">
        <v>3000</v>
      </c>
      <c r="L455" s="1">
        <v>0</v>
      </c>
      <c r="M455" s="1">
        <v>0</v>
      </c>
      <c r="N455" s="6">
        <v>0</v>
      </c>
      <c r="O455" s="1">
        <v>0</v>
      </c>
      <c r="P455" s="1">
        <v>0</v>
      </c>
      <c r="Q455" s="1">
        <v>0</v>
      </c>
      <c r="R455" s="1">
        <v>0</v>
      </c>
      <c r="S455" s="1">
        <v>0</v>
      </c>
      <c r="T455" s="3">
        <v>0</v>
      </c>
      <c r="U455" s="1">
        <v>0</v>
      </c>
      <c r="V455" s="1">
        <v>0</v>
      </c>
      <c r="W455" s="35">
        <f t="shared" si="129"/>
        <v>300</v>
      </c>
    </row>
    <row r="456" spans="1:28" ht="19.5" customHeight="1" x14ac:dyDescent="0.15">
      <c r="A456" s="2" t="s">
        <v>0</v>
      </c>
      <c r="B456" s="2" t="s">
        <v>0</v>
      </c>
      <c r="C456" s="2" t="s">
        <v>119</v>
      </c>
      <c r="D456" s="40" t="s">
        <v>120</v>
      </c>
      <c r="E456" s="41"/>
      <c r="F456" s="6">
        <v>9000</v>
      </c>
      <c r="G456" s="6">
        <v>23000</v>
      </c>
      <c r="H456" s="1">
        <v>23000</v>
      </c>
      <c r="I456" s="1">
        <v>23000</v>
      </c>
      <c r="J456" s="1">
        <v>0</v>
      </c>
      <c r="K456" s="1">
        <v>23000</v>
      </c>
      <c r="L456" s="1">
        <v>0</v>
      </c>
      <c r="M456" s="1">
        <v>0</v>
      </c>
      <c r="N456" s="6">
        <v>0</v>
      </c>
      <c r="O456" s="1">
        <v>0</v>
      </c>
      <c r="P456" s="1">
        <v>0</v>
      </c>
      <c r="Q456" s="1">
        <v>0</v>
      </c>
      <c r="R456" s="1">
        <v>0</v>
      </c>
      <c r="S456" s="1">
        <v>0</v>
      </c>
      <c r="T456" s="3">
        <v>0</v>
      </c>
      <c r="U456" s="1">
        <v>0</v>
      </c>
      <c r="V456" s="1">
        <v>0</v>
      </c>
      <c r="W456" s="35">
        <f t="shared" si="129"/>
        <v>255.55555555555554</v>
      </c>
    </row>
    <row r="457" spans="1:28" s="9" customFormat="1" ht="41.85" customHeight="1" x14ac:dyDescent="0.15">
      <c r="A457" s="7" t="s">
        <v>0</v>
      </c>
      <c r="B457" s="7" t="s">
        <v>258</v>
      </c>
      <c r="C457" s="7" t="s">
        <v>0</v>
      </c>
      <c r="D457" s="42" t="s">
        <v>259</v>
      </c>
      <c r="E457" s="43"/>
      <c r="F457" s="8">
        <f>SUM(F458)</f>
        <v>76394</v>
      </c>
      <c r="G457" s="8">
        <f>SUM(G458)</f>
        <v>44864</v>
      </c>
      <c r="H457" s="8">
        <f t="shared" ref="H457:V457" si="141">SUM(H458)</f>
        <v>44864</v>
      </c>
      <c r="I457" s="8">
        <f t="shared" si="141"/>
        <v>44864</v>
      </c>
      <c r="J457" s="8">
        <f t="shared" si="141"/>
        <v>0</v>
      </c>
      <c r="K457" s="8">
        <f t="shared" si="141"/>
        <v>44864</v>
      </c>
      <c r="L457" s="8">
        <f t="shared" si="141"/>
        <v>0</v>
      </c>
      <c r="M457" s="8">
        <f t="shared" si="141"/>
        <v>0</v>
      </c>
      <c r="N457" s="8">
        <f t="shared" si="141"/>
        <v>0</v>
      </c>
      <c r="O457" s="8">
        <f t="shared" si="141"/>
        <v>0</v>
      </c>
      <c r="P457" s="8">
        <f t="shared" si="141"/>
        <v>0</v>
      </c>
      <c r="Q457" s="8">
        <f t="shared" si="141"/>
        <v>0</v>
      </c>
      <c r="R457" s="8">
        <f t="shared" si="141"/>
        <v>0</v>
      </c>
      <c r="S457" s="8">
        <f t="shared" si="141"/>
        <v>0</v>
      </c>
      <c r="T457" s="8">
        <f t="shared" si="141"/>
        <v>0</v>
      </c>
      <c r="U457" s="8">
        <f t="shared" si="141"/>
        <v>0</v>
      </c>
      <c r="V457" s="8">
        <f t="shared" si="141"/>
        <v>0</v>
      </c>
      <c r="W457" s="31">
        <f t="shared" si="129"/>
        <v>58.72712516689792</v>
      </c>
      <c r="X457" s="23"/>
      <c r="Y457" s="23"/>
      <c r="Z457" s="23"/>
      <c r="AA457" s="23"/>
      <c r="AB457" s="23"/>
    </row>
    <row r="458" spans="1:28" ht="13.9" customHeight="1" x14ac:dyDescent="0.15">
      <c r="A458" s="2" t="s">
        <v>0</v>
      </c>
      <c r="B458" s="2" t="s">
        <v>0</v>
      </c>
      <c r="C458" s="2" t="s">
        <v>260</v>
      </c>
      <c r="D458" s="40" t="s">
        <v>261</v>
      </c>
      <c r="E458" s="41"/>
      <c r="F458" s="6">
        <v>76394</v>
      </c>
      <c r="G458" s="6">
        <v>44864</v>
      </c>
      <c r="H458" s="1">
        <v>44864</v>
      </c>
      <c r="I458" s="1">
        <v>44864</v>
      </c>
      <c r="J458" s="1">
        <v>0</v>
      </c>
      <c r="K458" s="1">
        <v>44864</v>
      </c>
      <c r="L458" s="1">
        <v>0</v>
      </c>
      <c r="M458" s="1">
        <v>0</v>
      </c>
      <c r="N458" s="6">
        <v>0</v>
      </c>
      <c r="O458" s="1">
        <v>0</v>
      </c>
      <c r="P458" s="1">
        <v>0</v>
      </c>
      <c r="Q458" s="1">
        <v>0</v>
      </c>
      <c r="R458" s="1">
        <v>0</v>
      </c>
      <c r="S458" s="1">
        <v>0</v>
      </c>
      <c r="T458" s="3">
        <v>0</v>
      </c>
      <c r="U458" s="1">
        <v>0</v>
      </c>
      <c r="V458" s="1">
        <v>0</v>
      </c>
      <c r="W458" s="35">
        <f t="shared" si="129"/>
        <v>58.72712516689792</v>
      </c>
    </row>
    <row r="459" spans="1:28" s="9" customFormat="1" ht="25.15" customHeight="1" x14ac:dyDescent="0.15">
      <c r="A459" s="7" t="s">
        <v>0</v>
      </c>
      <c r="B459" s="7" t="s">
        <v>262</v>
      </c>
      <c r="C459" s="7" t="s">
        <v>0</v>
      </c>
      <c r="D459" s="42" t="s">
        <v>263</v>
      </c>
      <c r="E459" s="43"/>
      <c r="F459" s="8">
        <f>SUM(F460:F463)</f>
        <v>752866</v>
      </c>
      <c r="G459" s="8">
        <f>SUM(G460:G463)</f>
        <v>736862</v>
      </c>
      <c r="H459" s="8">
        <f t="shared" ref="H459:V459" si="142">SUM(H460:H463)</f>
        <v>736862</v>
      </c>
      <c r="I459" s="8">
        <f t="shared" si="142"/>
        <v>5950</v>
      </c>
      <c r="J459" s="8">
        <f t="shared" si="142"/>
        <v>0</v>
      </c>
      <c r="K459" s="8">
        <f t="shared" si="142"/>
        <v>5950</v>
      </c>
      <c r="L459" s="8">
        <f t="shared" si="142"/>
        <v>0</v>
      </c>
      <c r="M459" s="8">
        <f t="shared" si="142"/>
        <v>706781</v>
      </c>
      <c r="N459" s="8">
        <f t="shared" si="142"/>
        <v>24131</v>
      </c>
      <c r="O459" s="8">
        <f t="shared" si="142"/>
        <v>0</v>
      </c>
      <c r="P459" s="8">
        <f t="shared" si="142"/>
        <v>0</v>
      </c>
      <c r="Q459" s="8">
        <f t="shared" si="142"/>
        <v>0</v>
      </c>
      <c r="R459" s="8">
        <f t="shared" si="142"/>
        <v>0</v>
      </c>
      <c r="S459" s="8">
        <f t="shared" si="142"/>
        <v>0</v>
      </c>
      <c r="T459" s="8">
        <f t="shared" ref="T459" si="143">SUM(T460:T463)</f>
        <v>0</v>
      </c>
      <c r="U459" s="8">
        <f t="shared" si="142"/>
        <v>0</v>
      </c>
      <c r="V459" s="8">
        <f t="shared" si="142"/>
        <v>0</v>
      </c>
      <c r="W459" s="31">
        <f t="shared" ref="W459:W522" si="144">G459/F459*100</f>
        <v>97.874256507798194</v>
      </c>
      <c r="X459" s="23"/>
      <c r="Y459" s="23"/>
      <c r="Z459" s="23"/>
      <c r="AA459" s="23"/>
      <c r="AB459" s="23"/>
    </row>
    <row r="460" spans="1:28" ht="47.45" customHeight="1" x14ac:dyDescent="0.15">
      <c r="A460" s="2" t="s">
        <v>0</v>
      </c>
      <c r="B460" s="2" t="s">
        <v>0</v>
      </c>
      <c r="C460" s="2" t="s">
        <v>264</v>
      </c>
      <c r="D460" s="40" t="s">
        <v>265</v>
      </c>
      <c r="E460" s="41"/>
      <c r="F460" s="6">
        <v>1450</v>
      </c>
      <c r="G460" s="6">
        <v>1450</v>
      </c>
      <c r="H460" s="1">
        <v>1450</v>
      </c>
      <c r="I460" s="1">
        <v>1450</v>
      </c>
      <c r="J460" s="1">
        <v>0</v>
      </c>
      <c r="K460" s="1">
        <v>1450</v>
      </c>
      <c r="L460" s="1">
        <v>0</v>
      </c>
      <c r="M460" s="1">
        <v>0</v>
      </c>
      <c r="N460" s="6">
        <v>0</v>
      </c>
      <c r="O460" s="1">
        <v>0</v>
      </c>
      <c r="P460" s="1">
        <v>0</v>
      </c>
      <c r="Q460" s="1">
        <v>0</v>
      </c>
      <c r="R460" s="1">
        <v>0</v>
      </c>
      <c r="S460" s="1">
        <v>0</v>
      </c>
      <c r="T460" s="3">
        <v>0</v>
      </c>
      <c r="U460" s="1">
        <v>0</v>
      </c>
      <c r="V460" s="1">
        <v>0</v>
      </c>
      <c r="W460" s="35">
        <f t="shared" si="144"/>
        <v>100</v>
      </c>
    </row>
    <row r="461" spans="1:28" ht="8.25" customHeight="1" x14ac:dyDescent="0.15">
      <c r="A461" s="2" t="s">
        <v>0</v>
      </c>
      <c r="B461" s="2" t="s">
        <v>0</v>
      </c>
      <c r="C461" s="2" t="s">
        <v>266</v>
      </c>
      <c r="D461" s="40" t="s">
        <v>267</v>
      </c>
      <c r="E461" s="41"/>
      <c r="F461" s="6">
        <v>722785</v>
      </c>
      <c r="G461" s="6">
        <v>706781</v>
      </c>
      <c r="H461" s="1">
        <v>706781</v>
      </c>
      <c r="I461" s="1">
        <v>0</v>
      </c>
      <c r="J461" s="1">
        <v>0</v>
      </c>
      <c r="K461" s="1">
        <v>0</v>
      </c>
      <c r="L461" s="1">
        <v>0</v>
      </c>
      <c r="M461" s="1">
        <v>706781</v>
      </c>
      <c r="N461" s="6">
        <v>0</v>
      </c>
      <c r="O461" s="1">
        <v>0</v>
      </c>
      <c r="P461" s="1">
        <v>0</v>
      </c>
      <c r="Q461" s="1">
        <v>0</v>
      </c>
      <c r="R461" s="1">
        <v>0</v>
      </c>
      <c r="S461" s="1">
        <v>0</v>
      </c>
      <c r="T461" s="3">
        <v>0</v>
      </c>
      <c r="U461" s="1">
        <v>0</v>
      </c>
      <c r="V461" s="1">
        <v>0</v>
      </c>
      <c r="W461" s="35">
        <f t="shared" si="144"/>
        <v>97.785786921422002</v>
      </c>
    </row>
    <row r="462" spans="1:28" ht="8.25" customHeight="1" x14ac:dyDescent="0.15">
      <c r="A462" s="2" t="s">
        <v>0</v>
      </c>
      <c r="B462" s="2" t="s">
        <v>0</v>
      </c>
      <c r="C462" s="2" t="s">
        <v>268</v>
      </c>
      <c r="D462" s="40" t="s">
        <v>267</v>
      </c>
      <c r="E462" s="41"/>
      <c r="F462" s="6">
        <v>24131</v>
      </c>
      <c r="G462" s="6">
        <v>24131</v>
      </c>
      <c r="H462" s="1">
        <v>24131</v>
      </c>
      <c r="I462" s="1">
        <v>0</v>
      </c>
      <c r="J462" s="1">
        <v>0</v>
      </c>
      <c r="K462" s="1">
        <v>0</v>
      </c>
      <c r="L462" s="1">
        <v>0</v>
      </c>
      <c r="M462" s="1">
        <v>0</v>
      </c>
      <c r="N462" s="6">
        <v>24131</v>
      </c>
      <c r="O462" s="1">
        <v>0</v>
      </c>
      <c r="P462" s="1">
        <v>0</v>
      </c>
      <c r="Q462" s="1">
        <v>0</v>
      </c>
      <c r="R462" s="1">
        <v>0</v>
      </c>
      <c r="S462" s="1">
        <v>0</v>
      </c>
      <c r="T462" s="3">
        <v>0</v>
      </c>
      <c r="U462" s="1">
        <v>0</v>
      </c>
      <c r="V462" s="1">
        <v>0</v>
      </c>
      <c r="W462" s="35">
        <f t="shared" si="144"/>
        <v>100</v>
      </c>
    </row>
    <row r="463" spans="1:28" ht="8.25" customHeight="1" x14ac:dyDescent="0.15">
      <c r="A463" s="2" t="s">
        <v>0</v>
      </c>
      <c r="B463" s="2" t="s">
        <v>0</v>
      </c>
      <c r="C463" s="2" t="s">
        <v>29</v>
      </c>
      <c r="D463" s="40" t="s">
        <v>30</v>
      </c>
      <c r="E463" s="41"/>
      <c r="F463" s="6">
        <v>4500</v>
      </c>
      <c r="G463" s="6">
        <v>4500</v>
      </c>
      <c r="H463" s="1">
        <v>4500</v>
      </c>
      <c r="I463" s="1">
        <v>4500</v>
      </c>
      <c r="J463" s="1">
        <v>0</v>
      </c>
      <c r="K463" s="1">
        <v>4500</v>
      </c>
      <c r="L463" s="1">
        <v>0</v>
      </c>
      <c r="M463" s="1">
        <v>0</v>
      </c>
      <c r="N463" s="6">
        <v>0</v>
      </c>
      <c r="O463" s="1">
        <v>0</v>
      </c>
      <c r="P463" s="1">
        <v>0</v>
      </c>
      <c r="Q463" s="1">
        <v>0</v>
      </c>
      <c r="R463" s="1">
        <v>0</v>
      </c>
      <c r="S463" s="1">
        <v>0</v>
      </c>
      <c r="T463" s="3">
        <v>0</v>
      </c>
      <c r="U463" s="1">
        <v>0</v>
      </c>
      <c r="V463" s="1">
        <v>0</v>
      </c>
      <c r="W463" s="35">
        <f t="shared" si="144"/>
        <v>100</v>
      </c>
    </row>
    <row r="464" spans="1:28" s="9" customFormat="1" ht="8.25" customHeight="1" x14ac:dyDescent="0.15">
      <c r="A464" s="7" t="s">
        <v>0</v>
      </c>
      <c r="B464" s="7" t="s">
        <v>269</v>
      </c>
      <c r="C464" s="7" t="s">
        <v>0</v>
      </c>
      <c r="D464" s="42" t="s">
        <v>270</v>
      </c>
      <c r="E464" s="43"/>
      <c r="F464" s="8">
        <f>SUM(F465:F467)</f>
        <v>224214</v>
      </c>
      <c r="G464" s="8">
        <f t="shared" ref="G464:V464" si="145">SUM(G465:G467)</f>
        <v>219711</v>
      </c>
      <c r="H464" s="8">
        <f t="shared" si="145"/>
        <v>219711</v>
      </c>
      <c r="I464" s="8">
        <f t="shared" si="145"/>
        <v>10</v>
      </c>
      <c r="J464" s="8">
        <f t="shared" si="145"/>
        <v>0</v>
      </c>
      <c r="K464" s="8">
        <f t="shared" si="145"/>
        <v>10</v>
      </c>
      <c r="L464" s="8">
        <f t="shared" si="145"/>
        <v>0</v>
      </c>
      <c r="M464" s="8">
        <f t="shared" si="145"/>
        <v>219701</v>
      </c>
      <c r="N464" s="8">
        <f t="shared" si="145"/>
        <v>0</v>
      </c>
      <c r="O464" s="8">
        <f t="shared" si="145"/>
        <v>0</v>
      </c>
      <c r="P464" s="8">
        <f t="shared" si="145"/>
        <v>0</v>
      </c>
      <c r="Q464" s="8">
        <f t="shared" si="145"/>
        <v>0</v>
      </c>
      <c r="R464" s="8">
        <f t="shared" si="145"/>
        <v>0</v>
      </c>
      <c r="S464" s="8">
        <f t="shared" si="145"/>
        <v>0</v>
      </c>
      <c r="T464" s="8">
        <f t="shared" ref="T464" si="146">SUM(T465:T467)</f>
        <v>0</v>
      </c>
      <c r="U464" s="8">
        <f t="shared" si="145"/>
        <v>0</v>
      </c>
      <c r="V464" s="8">
        <f t="shared" si="145"/>
        <v>0</v>
      </c>
      <c r="W464" s="35">
        <f t="shared" si="144"/>
        <v>97.991650833578632</v>
      </c>
      <c r="X464" s="23"/>
      <c r="Y464" s="23"/>
      <c r="Z464" s="23"/>
      <c r="AA464" s="23"/>
      <c r="AB464" s="23"/>
    </row>
    <row r="465" spans="1:28" ht="47.45" customHeight="1" x14ac:dyDescent="0.15">
      <c r="A465" s="2" t="s">
        <v>0</v>
      </c>
      <c r="B465" s="2" t="s">
        <v>0</v>
      </c>
      <c r="C465" s="2" t="s">
        <v>264</v>
      </c>
      <c r="D465" s="40" t="s">
        <v>265</v>
      </c>
      <c r="E465" s="41"/>
      <c r="F465" s="6">
        <v>10</v>
      </c>
      <c r="G465" s="6">
        <v>10</v>
      </c>
      <c r="H465" s="1">
        <v>10</v>
      </c>
      <c r="I465" s="1">
        <v>10</v>
      </c>
      <c r="J465" s="1">
        <v>0</v>
      </c>
      <c r="K465" s="1">
        <v>10</v>
      </c>
      <c r="L465" s="1">
        <v>0</v>
      </c>
      <c r="M465" s="1">
        <v>0</v>
      </c>
      <c r="N465" s="6">
        <v>0</v>
      </c>
      <c r="O465" s="1">
        <v>0</v>
      </c>
      <c r="P465" s="1">
        <v>0</v>
      </c>
      <c r="Q465" s="1">
        <v>0</v>
      </c>
      <c r="R465" s="1">
        <v>0</v>
      </c>
      <c r="S465" s="1">
        <v>0</v>
      </c>
      <c r="T465" s="3">
        <v>0</v>
      </c>
      <c r="U465" s="1">
        <v>0</v>
      </c>
      <c r="V465" s="1">
        <v>0</v>
      </c>
      <c r="W465" s="35">
        <f t="shared" si="144"/>
        <v>100</v>
      </c>
    </row>
    <row r="466" spans="1:28" ht="8.25" customHeight="1" x14ac:dyDescent="0.15">
      <c r="A466" s="2" t="s">
        <v>0</v>
      </c>
      <c r="B466" s="2" t="s">
        <v>0</v>
      </c>
      <c r="C466" s="2" t="s">
        <v>266</v>
      </c>
      <c r="D466" s="40" t="s">
        <v>267</v>
      </c>
      <c r="E466" s="41"/>
      <c r="F466" s="6">
        <v>224160.17</v>
      </c>
      <c r="G466" s="6">
        <v>219701</v>
      </c>
      <c r="H466" s="1">
        <v>219701</v>
      </c>
      <c r="I466" s="1">
        <v>0</v>
      </c>
      <c r="J466" s="1">
        <v>0</v>
      </c>
      <c r="K466" s="1">
        <v>0</v>
      </c>
      <c r="L466" s="1">
        <v>0</v>
      </c>
      <c r="M466" s="1">
        <v>219701</v>
      </c>
      <c r="N466" s="6">
        <v>0</v>
      </c>
      <c r="O466" s="1">
        <v>0</v>
      </c>
      <c r="P466" s="1">
        <v>0</v>
      </c>
      <c r="Q466" s="1">
        <v>0</v>
      </c>
      <c r="R466" s="1">
        <v>0</v>
      </c>
      <c r="S466" s="1">
        <v>0</v>
      </c>
      <c r="T466" s="3">
        <v>0</v>
      </c>
      <c r="U466" s="1">
        <v>0</v>
      </c>
      <c r="V466" s="1">
        <v>0</v>
      </c>
      <c r="W466" s="35">
        <f t="shared" si="144"/>
        <v>98.010721530055932</v>
      </c>
    </row>
    <row r="467" spans="1:28" ht="13.9" customHeight="1" x14ac:dyDescent="0.15">
      <c r="A467" s="2" t="s">
        <v>0</v>
      </c>
      <c r="B467" s="2" t="s">
        <v>0</v>
      </c>
      <c r="C467" s="2" t="s">
        <v>23</v>
      </c>
      <c r="D467" s="40" t="s">
        <v>24</v>
      </c>
      <c r="E467" s="41"/>
      <c r="F467" s="6">
        <v>43.83</v>
      </c>
      <c r="G467" s="6">
        <v>0</v>
      </c>
      <c r="H467" s="6">
        <v>0</v>
      </c>
      <c r="I467" s="6">
        <v>0</v>
      </c>
      <c r="J467" s="6">
        <v>0</v>
      </c>
      <c r="K467" s="6">
        <v>0</v>
      </c>
      <c r="L467" s="6">
        <v>0</v>
      </c>
      <c r="M467" s="6">
        <v>0</v>
      </c>
      <c r="N467" s="6">
        <v>0</v>
      </c>
      <c r="O467" s="6">
        <v>0</v>
      </c>
      <c r="P467" s="6">
        <v>0</v>
      </c>
      <c r="Q467" s="6">
        <v>0</v>
      </c>
      <c r="R467" s="6">
        <v>0</v>
      </c>
      <c r="S467" s="6">
        <v>0</v>
      </c>
      <c r="T467" s="6">
        <v>0</v>
      </c>
      <c r="U467" s="6">
        <v>0</v>
      </c>
      <c r="V467" s="6">
        <v>0</v>
      </c>
      <c r="W467" s="35">
        <f t="shared" si="144"/>
        <v>0</v>
      </c>
    </row>
    <row r="468" spans="1:28" s="9" customFormat="1" ht="8.25" customHeight="1" x14ac:dyDescent="0.15">
      <c r="A468" s="7" t="s">
        <v>0</v>
      </c>
      <c r="B468" s="7" t="s">
        <v>271</v>
      </c>
      <c r="C468" s="7" t="s">
        <v>0</v>
      </c>
      <c r="D468" s="42" t="s">
        <v>272</v>
      </c>
      <c r="E468" s="43"/>
      <c r="F468" s="8">
        <f>SUM(F469:F470)</f>
        <v>323040</v>
      </c>
      <c r="G468" s="8">
        <f>SUM(G469:G470)</f>
        <v>346625</v>
      </c>
      <c r="H468" s="8">
        <f t="shared" ref="H468:V468" si="147">SUM(H469:H470)</f>
        <v>346625</v>
      </c>
      <c r="I468" s="8">
        <f t="shared" si="147"/>
        <v>1000</v>
      </c>
      <c r="J468" s="8">
        <f t="shared" si="147"/>
        <v>0</v>
      </c>
      <c r="K468" s="8">
        <f t="shared" si="147"/>
        <v>1000</v>
      </c>
      <c r="L468" s="8">
        <f t="shared" si="147"/>
        <v>0</v>
      </c>
      <c r="M468" s="8">
        <f t="shared" si="147"/>
        <v>345625</v>
      </c>
      <c r="N468" s="8">
        <f t="shared" si="147"/>
        <v>0</v>
      </c>
      <c r="O468" s="8">
        <f t="shared" si="147"/>
        <v>0</v>
      </c>
      <c r="P468" s="8">
        <f t="shared" si="147"/>
        <v>0</v>
      </c>
      <c r="Q468" s="8">
        <f t="shared" si="147"/>
        <v>0</v>
      </c>
      <c r="R468" s="8">
        <f t="shared" si="147"/>
        <v>0</v>
      </c>
      <c r="S468" s="8">
        <f t="shared" si="147"/>
        <v>0</v>
      </c>
      <c r="T468" s="8">
        <f t="shared" ref="T468" si="148">SUM(T469:T470)</f>
        <v>0</v>
      </c>
      <c r="U468" s="8">
        <f t="shared" si="147"/>
        <v>0</v>
      </c>
      <c r="V468" s="8">
        <f t="shared" si="147"/>
        <v>0</v>
      </c>
      <c r="W468" s="31">
        <f t="shared" si="144"/>
        <v>107.30095344229818</v>
      </c>
      <c r="X468" s="23"/>
      <c r="Y468" s="23"/>
      <c r="Z468" s="23"/>
      <c r="AA468" s="23"/>
      <c r="AB468" s="23"/>
    </row>
    <row r="469" spans="1:28" ht="47.45" customHeight="1" x14ac:dyDescent="0.15">
      <c r="A469" s="2" t="s">
        <v>0</v>
      </c>
      <c r="B469" s="2" t="s">
        <v>0</v>
      </c>
      <c r="C469" s="2" t="s">
        <v>264</v>
      </c>
      <c r="D469" s="40" t="s">
        <v>265</v>
      </c>
      <c r="E469" s="41"/>
      <c r="F469" s="6">
        <v>1000</v>
      </c>
      <c r="G469" s="6">
        <v>1000</v>
      </c>
      <c r="H469" s="1">
        <v>1000</v>
      </c>
      <c r="I469" s="1">
        <v>1000</v>
      </c>
      <c r="J469" s="1">
        <v>0</v>
      </c>
      <c r="K469" s="1">
        <v>1000</v>
      </c>
      <c r="L469" s="1">
        <v>0</v>
      </c>
      <c r="M469" s="1">
        <v>0</v>
      </c>
      <c r="N469" s="6">
        <v>0</v>
      </c>
      <c r="O469" s="1">
        <v>0</v>
      </c>
      <c r="P469" s="1">
        <v>0</v>
      </c>
      <c r="Q469" s="1">
        <v>0</v>
      </c>
      <c r="R469" s="1">
        <v>0</v>
      </c>
      <c r="S469" s="1">
        <v>0</v>
      </c>
      <c r="T469" s="3">
        <v>0</v>
      </c>
      <c r="U469" s="1">
        <v>0</v>
      </c>
      <c r="V469" s="1">
        <v>0</v>
      </c>
      <c r="W469" s="35">
        <f t="shared" si="144"/>
        <v>100</v>
      </c>
    </row>
    <row r="470" spans="1:28" ht="8.25" customHeight="1" x14ac:dyDescent="0.15">
      <c r="A470" s="2" t="s">
        <v>0</v>
      </c>
      <c r="B470" s="2" t="s">
        <v>0</v>
      </c>
      <c r="C470" s="2" t="s">
        <v>266</v>
      </c>
      <c r="D470" s="40" t="s">
        <v>267</v>
      </c>
      <c r="E470" s="41"/>
      <c r="F470" s="6">
        <v>322040</v>
      </c>
      <c r="G470" s="6">
        <v>345625</v>
      </c>
      <c r="H470" s="1">
        <v>345625</v>
      </c>
      <c r="I470" s="1">
        <v>0</v>
      </c>
      <c r="J470" s="1">
        <v>0</v>
      </c>
      <c r="K470" s="1">
        <v>0</v>
      </c>
      <c r="L470" s="1">
        <v>0</v>
      </c>
      <c r="M470" s="1">
        <v>345625</v>
      </c>
      <c r="N470" s="6">
        <v>0</v>
      </c>
      <c r="O470" s="1">
        <v>0</v>
      </c>
      <c r="P470" s="1">
        <v>0</v>
      </c>
      <c r="Q470" s="1">
        <v>0</v>
      </c>
      <c r="R470" s="1">
        <v>0</v>
      </c>
      <c r="S470" s="1">
        <v>0</v>
      </c>
      <c r="T470" s="3">
        <v>0</v>
      </c>
      <c r="U470" s="1">
        <v>0</v>
      </c>
      <c r="V470" s="1">
        <v>0</v>
      </c>
      <c r="W470" s="35">
        <f t="shared" si="144"/>
        <v>107.32362439448515</v>
      </c>
    </row>
    <row r="471" spans="1:28" s="9" customFormat="1" ht="8.25" customHeight="1" x14ac:dyDescent="0.15">
      <c r="A471" s="7" t="s">
        <v>0</v>
      </c>
      <c r="B471" s="7" t="s">
        <v>273</v>
      </c>
      <c r="C471" s="7" t="s">
        <v>0</v>
      </c>
      <c r="D471" s="42" t="s">
        <v>274</v>
      </c>
      <c r="E471" s="43"/>
      <c r="F471" s="8">
        <f>SUM(F472:F489)</f>
        <v>756493</v>
      </c>
      <c r="G471" s="8">
        <f>SUM(G472:G489)</f>
        <v>697693</v>
      </c>
      <c r="H471" s="8">
        <f t="shared" ref="H471:V471" si="149">SUM(H472:H489)</f>
        <v>697693</v>
      </c>
      <c r="I471" s="8">
        <f t="shared" si="149"/>
        <v>691731</v>
      </c>
      <c r="J471" s="8">
        <f t="shared" si="149"/>
        <v>572970</v>
      </c>
      <c r="K471" s="8">
        <f t="shared" si="149"/>
        <v>118761</v>
      </c>
      <c r="L471" s="8">
        <f t="shared" si="149"/>
        <v>0</v>
      </c>
      <c r="M471" s="8">
        <f t="shared" si="149"/>
        <v>5962</v>
      </c>
      <c r="N471" s="8">
        <f t="shared" si="149"/>
        <v>0</v>
      </c>
      <c r="O471" s="8">
        <f t="shared" si="149"/>
        <v>0</v>
      </c>
      <c r="P471" s="8">
        <f t="shared" si="149"/>
        <v>0</v>
      </c>
      <c r="Q471" s="8">
        <f t="shared" si="149"/>
        <v>0</v>
      </c>
      <c r="R471" s="8">
        <f t="shared" si="149"/>
        <v>0</v>
      </c>
      <c r="S471" s="8">
        <f t="shared" si="149"/>
        <v>0</v>
      </c>
      <c r="T471" s="8">
        <f t="shared" ref="T471" si="150">SUM(T472:T489)</f>
        <v>0</v>
      </c>
      <c r="U471" s="8">
        <f t="shared" si="149"/>
        <v>0</v>
      </c>
      <c r="V471" s="8">
        <f t="shared" si="149"/>
        <v>0</v>
      </c>
      <c r="W471" s="31">
        <f t="shared" si="144"/>
        <v>92.227290933293503</v>
      </c>
      <c r="X471" s="23"/>
      <c r="Y471" s="23"/>
      <c r="Z471" s="23"/>
      <c r="AA471" s="23"/>
      <c r="AB471" s="23"/>
    </row>
    <row r="472" spans="1:28" ht="13.9" customHeight="1" x14ac:dyDescent="0.15">
      <c r="A472" s="2" t="s">
        <v>0</v>
      </c>
      <c r="B472" s="2" t="s">
        <v>0</v>
      </c>
      <c r="C472" s="2" t="s">
        <v>123</v>
      </c>
      <c r="D472" s="40" t="s">
        <v>124</v>
      </c>
      <c r="E472" s="41"/>
      <c r="F472" s="6">
        <v>5962</v>
      </c>
      <c r="G472" s="6">
        <v>5962</v>
      </c>
      <c r="H472" s="1">
        <v>5962</v>
      </c>
      <c r="I472" s="1">
        <v>0</v>
      </c>
      <c r="J472" s="1">
        <v>0</v>
      </c>
      <c r="K472" s="1">
        <v>0</v>
      </c>
      <c r="L472" s="1">
        <v>0</v>
      </c>
      <c r="M472" s="1">
        <v>5962</v>
      </c>
      <c r="N472" s="6">
        <v>0</v>
      </c>
      <c r="O472" s="1">
        <v>0</v>
      </c>
      <c r="P472" s="1">
        <v>0</v>
      </c>
      <c r="Q472" s="1">
        <v>0</v>
      </c>
      <c r="R472" s="1">
        <v>0</v>
      </c>
      <c r="S472" s="1">
        <v>0</v>
      </c>
      <c r="T472" s="3">
        <v>0</v>
      </c>
      <c r="U472" s="1">
        <v>0</v>
      </c>
      <c r="V472" s="1">
        <v>0</v>
      </c>
      <c r="W472" s="35">
        <f t="shared" si="144"/>
        <v>100</v>
      </c>
    </row>
    <row r="473" spans="1:28" ht="8.25" customHeight="1" x14ac:dyDescent="0.15">
      <c r="A473" s="2" t="s">
        <v>0</v>
      </c>
      <c r="B473" s="2" t="s">
        <v>0</v>
      </c>
      <c r="C473" s="2" t="s">
        <v>266</v>
      </c>
      <c r="D473" s="40" t="s">
        <v>267</v>
      </c>
      <c r="E473" s="41"/>
      <c r="F473" s="6">
        <v>999.01</v>
      </c>
      <c r="G473" s="6">
        <v>0</v>
      </c>
      <c r="H473" s="6">
        <v>0</v>
      </c>
      <c r="I473" s="6">
        <v>0</v>
      </c>
      <c r="J473" s="6">
        <v>0</v>
      </c>
      <c r="K473" s="6">
        <v>0</v>
      </c>
      <c r="L473" s="6">
        <v>0</v>
      </c>
      <c r="M473" s="6">
        <v>0</v>
      </c>
      <c r="N473" s="6">
        <v>0</v>
      </c>
      <c r="O473" s="6">
        <v>0</v>
      </c>
      <c r="P473" s="6">
        <v>0</v>
      </c>
      <c r="Q473" s="6">
        <v>0</v>
      </c>
      <c r="R473" s="6">
        <v>0</v>
      </c>
      <c r="S473" s="3">
        <v>0</v>
      </c>
      <c r="T473" s="3">
        <v>0</v>
      </c>
      <c r="U473" s="3">
        <v>0</v>
      </c>
      <c r="V473" s="3">
        <v>0</v>
      </c>
      <c r="W473" s="35">
        <f t="shared" si="144"/>
        <v>0</v>
      </c>
    </row>
    <row r="474" spans="1:28" ht="13.9" customHeight="1" x14ac:dyDescent="0.15">
      <c r="A474" s="2" t="s">
        <v>0</v>
      </c>
      <c r="B474" s="2" t="s">
        <v>0</v>
      </c>
      <c r="C474" s="2" t="s">
        <v>107</v>
      </c>
      <c r="D474" s="40" t="s">
        <v>108</v>
      </c>
      <c r="E474" s="41"/>
      <c r="F474" s="6">
        <v>481631</v>
      </c>
      <c r="G474" s="6">
        <v>432755</v>
      </c>
      <c r="H474" s="1">
        <v>432755</v>
      </c>
      <c r="I474" s="1">
        <v>432755</v>
      </c>
      <c r="J474" s="1">
        <v>432755</v>
      </c>
      <c r="K474" s="1">
        <v>0</v>
      </c>
      <c r="L474" s="1">
        <v>0</v>
      </c>
      <c r="M474" s="1">
        <v>0</v>
      </c>
      <c r="N474" s="6">
        <v>0</v>
      </c>
      <c r="O474" s="1">
        <v>0</v>
      </c>
      <c r="P474" s="1">
        <v>0</v>
      </c>
      <c r="Q474" s="1">
        <v>0</v>
      </c>
      <c r="R474" s="1">
        <v>0</v>
      </c>
      <c r="S474" s="1">
        <v>0</v>
      </c>
      <c r="T474" s="3">
        <v>0</v>
      </c>
      <c r="U474" s="1">
        <v>0</v>
      </c>
      <c r="V474" s="1">
        <v>0</v>
      </c>
      <c r="W474" s="35">
        <f t="shared" si="144"/>
        <v>89.851982119091161</v>
      </c>
    </row>
    <row r="475" spans="1:28" ht="13.9" customHeight="1" x14ac:dyDescent="0.15">
      <c r="A475" s="2" t="s">
        <v>0</v>
      </c>
      <c r="B475" s="2" t="s">
        <v>0</v>
      </c>
      <c r="C475" s="2" t="s">
        <v>125</v>
      </c>
      <c r="D475" s="40" t="s">
        <v>126</v>
      </c>
      <c r="E475" s="41"/>
      <c r="F475" s="6">
        <v>30945</v>
      </c>
      <c r="G475" s="6">
        <v>38184</v>
      </c>
      <c r="H475" s="1">
        <v>38184</v>
      </c>
      <c r="I475" s="1">
        <v>38184</v>
      </c>
      <c r="J475" s="1">
        <v>38184</v>
      </c>
      <c r="K475" s="1">
        <v>0</v>
      </c>
      <c r="L475" s="1">
        <v>0</v>
      </c>
      <c r="M475" s="1">
        <v>0</v>
      </c>
      <c r="N475" s="6">
        <v>0</v>
      </c>
      <c r="O475" s="1">
        <v>0</v>
      </c>
      <c r="P475" s="1">
        <v>0</v>
      </c>
      <c r="Q475" s="1">
        <v>0</v>
      </c>
      <c r="R475" s="1">
        <v>0</v>
      </c>
      <c r="S475" s="1">
        <v>0</v>
      </c>
      <c r="T475" s="3">
        <v>0</v>
      </c>
      <c r="U475" s="1">
        <v>0</v>
      </c>
      <c r="V475" s="1">
        <v>0</v>
      </c>
      <c r="W475" s="35">
        <f t="shared" si="144"/>
        <v>123.39311682016481</v>
      </c>
    </row>
    <row r="476" spans="1:28" ht="13.9" customHeight="1" x14ac:dyDescent="0.15">
      <c r="A476" s="2" t="s">
        <v>0</v>
      </c>
      <c r="B476" s="2" t="s">
        <v>0</v>
      </c>
      <c r="C476" s="2" t="s">
        <v>67</v>
      </c>
      <c r="D476" s="40" t="s">
        <v>68</v>
      </c>
      <c r="E476" s="41"/>
      <c r="F476" s="6">
        <v>90502</v>
      </c>
      <c r="G476" s="6">
        <v>90919</v>
      </c>
      <c r="H476" s="1">
        <v>90919</v>
      </c>
      <c r="I476" s="1">
        <v>90919</v>
      </c>
      <c r="J476" s="1">
        <v>90919</v>
      </c>
      <c r="K476" s="1">
        <v>0</v>
      </c>
      <c r="L476" s="1">
        <v>0</v>
      </c>
      <c r="M476" s="1">
        <v>0</v>
      </c>
      <c r="N476" s="6">
        <v>0</v>
      </c>
      <c r="O476" s="1">
        <v>0</v>
      </c>
      <c r="P476" s="1">
        <v>0</v>
      </c>
      <c r="Q476" s="1">
        <v>0</v>
      </c>
      <c r="R476" s="1">
        <v>0</v>
      </c>
      <c r="S476" s="1">
        <v>0</v>
      </c>
      <c r="T476" s="3">
        <v>0</v>
      </c>
      <c r="U476" s="1">
        <v>0</v>
      </c>
      <c r="V476" s="1">
        <v>0</v>
      </c>
      <c r="W476" s="35">
        <f t="shared" si="144"/>
        <v>100.46076329804868</v>
      </c>
    </row>
    <row r="477" spans="1:28" ht="8.25" customHeight="1" x14ac:dyDescent="0.15">
      <c r="A477" s="2" t="s">
        <v>0</v>
      </c>
      <c r="B477" s="2" t="s">
        <v>0</v>
      </c>
      <c r="C477" s="2" t="s">
        <v>69</v>
      </c>
      <c r="D477" s="40" t="s">
        <v>70</v>
      </c>
      <c r="E477" s="41"/>
      <c r="F477" s="6">
        <v>11754</v>
      </c>
      <c r="G477" s="6">
        <v>8612</v>
      </c>
      <c r="H477" s="1">
        <v>8612</v>
      </c>
      <c r="I477" s="1">
        <v>8612</v>
      </c>
      <c r="J477" s="1">
        <v>8612</v>
      </c>
      <c r="K477" s="1">
        <v>0</v>
      </c>
      <c r="L477" s="1">
        <v>0</v>
      </c>
      <c r="M477" s="1">
        <v>0</v>
      </c>
      <c r="N477" s="6">
        <v>0</v>
      </c>
      <c r="O477" s="1">
        <v>0</v>
      </c>
      <c r="P477" s="1">
        <v>0</v>
      </c>
      <c r="Q477" s="1">
        <v>0</v>
      </c>
      <c r="R477" s="1">
        <v>0</v>
      </c>
      <c r="S477" s="1">
        <v>0</v>
      </c>
      <c r="T477" s="3">
        <v>0</v>
      </c>
      <c r="U477" s="1">
        <v>0</v>
      </c>
      <c r="V477" s="1">
        <v>0</v>
      </c>
      <c r="W477" s="35">
        <f t="shared" si="144"/>
        <v>73.268674493789348</v>
      </c>
    </row>
    <row r="478" spans="1:28" ht="8.25" customHeight="1" x14ac:dyDescent="0.15">
      <c r="A478" s="2" t="s">
        <v>0</v>
      </c>
      <c r="B478" s="2" t="s">
        <v>0</v>
      </c>
      <c r="C478" s="2" t="s">
        <v>98</v>
      </c>
      <c r="D478" s="40" t="s">
        <v>99</v>
      </c>
      <c r="E478" s="41"/>
      <c r="F478" s="6">
        <v>2500</v>
      </c>
      <c r="G478" s="6">
        <v>2500</v>
      </c>
      <c r="H478" s="1">
        <v>2500</v>
      </c>
      <c r="I478" s="1">
        <v>2500</v>
      </c>
      <c r="J478" s="1">
        <v>2500</v>
      </c>
      <c r="K478" s="1">
        <v>0</v>
      </c>
      <c r="L478" s="1">
        <v>0</v>
      </c>
      <c r="M478" s="1">
        <v>0</v>
      </c>
      <c r="N478" s="6">
        <v>0</v>
      </c>
      <c r="O478" s="1">
        <v>0</v>
      </c>
      <c r="P478" s="1">
        <v>0</v>
      </c>
      <c r="Q478" s="1">
        <v>0</v>
      </c>
      <c r="R478" s="1">
        <v>0</v>
      </c>
      <c r="S478" s="1">
        <v>0</v>
      </c>
      <c r="T478" s="3">
        <v>0</v>
      </c>
      <c r="U478" s="1">
        <v>0</v>
      </c>
      <c r="V478" s="1">
        <v>0</v>
      </c>
      <c r="W478" s="35">
        <f t="shared" si="144"/>
        <v>100</v>
      </c>
    </row>
    <row r="479" spans="1:28" ht="13.9" customHeight="1" x14ac:dyDescent="0.15">
      <c r="A479" s="2" t="s">
        <v>0</v>
      </c>
      <c r="B479" s="2" t="s">
        <v>0</v>
      </c>
      <c r="C479" s="2" t="s">
        <v>23</v>
      </c>
      <c r="D479" s="40" t="s">
        <v>24</v>
      </c>
      <c r="E479" s="41"/>
      <c r="F479" s="6">
        <v>28014.99</v>
      </c>
      <c r="G479" s="6">
        <v>28000</v>
      </c>
      <c r="H479" s="1">
        <v>28000</v>
      </c>
      <c r="I479" s="1">
        <v>28000</v>
      </c>
      <c r="J479" s="1">
        <v>0</v>
      </c>
      <c r="K479" s="1">
        <v>28000</v>
      </c>
      <c r="L479" s="1">
        <v>0</v>
      </c>
      <c r="M479" s="1">
        <v>0</v>
      </c>
      <c r="N479" s="6">
        <v>0</v>
      </c>
      <c r="O479" s="1">
        <v>0</v>
      </c>
      <c r="P479" s="1">
        <v>0</v>
      </c>
      <c r="Q479" s="1">
        <v>0</v>
      </c>
      <c r="R479" s="1">
        <v>0</v>
      </c>
      <c r="S479" s="1">
        <v>0</v>
      </c>
      <c r="T479" s="3">
        <v>0</v>
      </c>
      <c r="U479" s="1">
        <v>0</v>
      </c>
      <c r="V479" s="1">
        <v>0</v>
      </c>
      <c r="W479" s="35">
        <f t="shared" si="144"/>
        <v>99.946492931105809</v>
      </c>
    </row>
    <row r="480" spans="1:28" ht="8.25" customHeight="1" x14ac:dyDescent="0.15">
      <c r="A480" s="2" t="s">
        <v>0</v>
      </c>
      <c r="B480" s="2" t="s">
        <v>0</v>
      </c>
      <c r="C480" s="2" t="s">
        <v>25</v>
      </c>
      <c r="D480" s="40" t="s">
        <v>26</v>
      </c>
      <c r="E480" s="41"/>
      <c r="F480" s="6">
        <v>20446</v>
      </c>
      <c r="G480" s="6">
        <v>18221</v>
      </c>
      <c r="H480" s="1">
        <v>18221</v>
      </c>
      <c r="I480" s="1">
        <v>18221</v>
      </c>
      <c r="J480" s="1">
        <v>0</v>
      </c>
      <c r="K480" s="1">
        <v>18221</v>
      </c>
      <c r="L480" s="1">
        <v>0</v>
      </c>
      <c r="M480" s="1">
        <v>0</v>
      </c>
      <c r="N480" s="6">
        <v>0</v>
      </c>
      <c r="O480" s="1">
        <v>0</v>
      </c>
      <c r="P480" s="1">
        <v>0</v>
      </c>
      <c r="Q480" s="1">
        <v>0</v>
      </c>
      <c r="R480" s="1">
        <v>0</v>
      </c>
      <c r="S480" s="1">
        <v>0</v>
      </c>
      <c r="T480" s="3">
        <v>0</v>
      </c>
      <c r="U480" s="1">
        <v>0</v>
      </c>
      <c r="V480" s="1">
        <v>0</v>
      </c>
      <c r="W480" s="35">
        <f t="shared" si="144"/>
        <v>89.11767582901301</v>
      </c>
    </row>
    <row r="481" spans="1:28" ht="8.25" customHeight="1" x14ac:dyDescent="0.15">
      <c r="A481" s="2" t="s">
        <v>0</v>
      </c>
      <c r="B481" s="2" t="s">
        <v>0</v>
      </c>
      <c r="C481" s="2" t="s">
        <v>27</v>
      </c>
      <c r="D481" s="40" t="s">
        <v>28</v>
      </c>
      <c r="E481" s="41"/>
      <c r="F481" s="6">
        <v>16760</v>
      </c>
      <c r="G481" s="6">
        <v>11760</v>
      </c>
      <c r="H481" s="1">
        <v>11760</v>
      </c>
      <c r="I481" s="1">
        <v>11760</v>
      </c>
      <c r="J481" s="1">
        <v>0</v>
      </c>
      <c r="K481" s="1">
        <v>11760</v>
      </c>
      <c r="L481" s="1">
        <v>0</v>
      </c>
      <c r="M481" s="1">
        <v>0</v>
      </c>
      <c r="N481" s="6">
        <v>0</v>
      </c>
      <c r="O481" s="1">
        <v>0</v>
      </c>
      <c r="P481" s="1">
        <v>0</v>
      </c>
      <c r="Q481" s="1">
        <v>0</v>
      </c>
      <c r="R481" s="1">
        <v>0</v>
      </c>
      <c r="S481" s="1">
        <v>0</v>
      </c>
      <c r="T481" s="3">
        <v>0</v>
      </c>
      <c r="U481" s="1">
        <v>0</v>
      </c>
      <c r="V481" s="1">
        <v>0</v>
      </c>
      <c r="W481" s="35">
        <f t="shared" si="144"/>
        <v>70.167064439140816</v>
      </c>
    </row>
    <row r="482" spans="1:28" ht="8.25" customHeight="1" x14ac:dyDescent="0.15">
      <c r="A482" s="2" t="s">
        <v>0</v>
      </c>
      <c r="B482" s="2" t="s">
        <v>0</v>
      </c>
      <c r="C482" s="2" t="s">
        <v>129</v>
      </c>
      <c r="D482" s="40" t="s">
        <v>130</v>
      </c>
      <c r="E482" s="41"/>
      <c r="F482" s="6">
        <v>800</v>
      </c>
      <c r="G482" s="6">
        <v>800</v>
      </c>
      <c r="H482" s="1">
        <v>800</v>
      </c>
      <c r="I482" s="1">
        <v>800</v>
      </c>
      <c r="J482" s="1">
        <v>0</v>
      </c>
      <c r="K482" s="1">
        <v>800</v>
      </c>
      <c r="L482" s="1">
        <v>0</v>
      </c>
      <c r="M482" s="1">
        <v>0</v>
      </c>
      <c r="N482" s="6">
        <v>0</v>
      </c>
      <c r="O482" s="1">
        <v>0</v>
      </c>
      <c r="P482" s="1">
        <v>0</v>
      </c>
      <c r="Q482" s="1">
        <v>0</v>
      </c>
      <c r="R482" s="1">
        <v>0</v>
      </c>
      <c r="S482" s="1">
        <v>0</v>
      </c>
      <c r="T482" s="3">
        <v>0</v>
      </c>
      <c r="U482" s="1">
        <v>0</v>
      </c>
      <c r="V482" s="1">
        <v>0</v>
      </c>
      <c r="W482" s="35">
        <f t="shared" si="144"/>
        <v>100</v>
      </c>
    </row>
    <row r="483" spans="1:28" ht="8.25" customHeight="1" x14ac:dyDescent="0.15">
      <c r="A483" s="2" t="s">
        <v>0</v>
      </c>
      <c r="B483" s="2" t="s">
        <v>0</v>
      </c>
      <c r="C483" s="2" t="s">
        <v>29</v>
      </c>
      <c r="D483" s="40" t="s">
        <v>30</v>
      </c>
      <c r="E483" s="41"/>
      <c r="F483" s="6">
        <v>39272</v>
      </c>
      <c r="G483" s="6">
        <v>31150</v>
      </c>
      <c r="H483" s="1">
        <v>31150</v>
      </c>
      <c r="I483" s="1">
        <v>31150</v>
      </c>
      <c r="J483" s="1">
        <v>0</v>
      </c>
      <c r="K483" s="1">
        <v>31150</v>
      </c>
      <c r="L483" s="1">
        <v>0</v>
      </c>
      <c r="M483" s="1">
        <v>0</v>
      </c>
      <c r="N483" s="6">
        <v>0</v>
      </c>
      <c r="O483" s="1">
        <v>0</v>
      </c>
      <c r="P483" s="1">
        <v>0</v>
      </c>
      <c r="Q483" s="1">
        <v>0</v>
      </c>
      <c r="R483" s="1">
        <v>0</v>
      </c>
      <c r="S483" s="1">
        <v>0</v>
      </c>
      <c r="T483" s="3">
        <v>0</v>
      </c>
      <c r="U483" s="1">
        <v>0</v>
      </c>
      <c r="V483" s="1">
        <v>0</v>
      </c>
      <c r="W483" s="35">
        <f t="shared" si="144"/>
        <v>79.318598492564675</v>
      </c>
    </row>
    <row r="484" spans="1:28" ht="13.9" customHeight="1" x14ac:dyDescent="0.15">
      <c r="A484" s="2" t="s">
        <v>0</v>
      </c>
      <c r="B484" s="2" t="s">
        <v>0</v>
      </c>
      <c r="C484" s="2" t="s">
        <v>117</v>
      </c>
      <c r="D484" s="40" t="s">
        <v>118</v>
      </c>
      <c r="E484" s="41"/>
      <c r="F484" s="6">
        <v>4260</v>
      </c>
      <c r="G484" s="6">
        <v>5960</v>
      </c>
      <c r="H484" s="1">
        <v>5960</v>
      </c>
      <c r="I484" s="1">
        <v>5960</v>
      </c>
      <c r="J484" s="1">
        <v>0</v>
      </c>
      <c r="K484" s="1">
        <v>5960</v>
      </c>
      <c r="L484" s="1">
        <v>0</v>
      </c>
      <c r="M484" s="1">
        <v>0</v>
      </c>
      <c r="N484" s="6">
        <v>0</v>
      </c>
      <c r="O484" s="1">
        <v>0</v>
      </c>
      <c r="P484" s="1">
        <v>0</v>
      </c>
      <c r="Q484" s="1">
        <v>0</v>
      </c>
      <c r="R484" s="1">
        <v>0</v>
      </c>
      <c r="S484" s="1">
        <v>0</v>
      </c>
      <c r="T484" s="3">
        <v>0</v>
      </c>
      <c r="U484" s="1">
        <v>0</v>
      </c>
      <c r="V484" s="1">
        <v>0</v>
      </c>
      <c r="W484" s="35">
        <f t="shared" si="144"/>
        <v>139.90610328638496</v>
      </c>
    </row>
    <row r="485" spans="1:28" ht="8.25" customHeight="1" x14ac:dyDescent="0.15">
      <c r="A485" s="2" t="s">
        <v>0</v>
      </c>
      <c r="B485" s="2" t="s">
        <v>0</v>
      </c>
      <c r="C485" s="2" t="s">
        <v>131</v>
      </c>
      <c r="D485" s="40" t="s">
        <v>132</v>
      </c>
      <c r="E485" s="41"/>
      <c r="F485" s="6">
        <v>160</v>
      </c>
      <c r="G485" s="6">
        <v>260</v>
      </c>
      <c r="H485" s="1">
        <v>260</v>
      </c>
      <c r="I485" s="1">
        <v>260</v>
      </c>
      <c r="J485" s="1">
        <v>0</v>
      </c>
      <c r="K485" s="1">
        <v>260</v>
      </c>
      <c r="L485" s="1">
        <v>0</v>
      </c>
      <c r="M485" s="1">
        <v>0</v>
      </c>
      <c r="N485" s="6">
        <v>0</v>
      </c>
      <c r="O485" s="1">
        <v>0</v>
      </c>
      <c r="P485" s="1">
        <v>0</v>
      </c>
      <c r="Q485" s="1">
        <v>0</v>
      </c>
      <c r="R485" s="1">
        <v>0</v>
      </c>
      <c r="S485" s="1">
        <v>0</v>
      </c>
      <c r="T485" s="3">
        <v>0</v>
      </c>
      <c r="U485" s="1">
        <v>0</v>
      </c>
      <c r="V485" s="1">
        <v>0</v>
      </c>
      <c r="W485" s="35">
        <f t="shared" si="144"/>
        <v>162.5</v>
      </c>
    </row>
    <row r="486" spans="1:28" ht="8.25" customHeight="1" x14ac:dyDescent="0.15">
      <c r="A486" s="2" t="s">
        <v>0</v>
      </c>
      <c r="B486" s="2" t="s">
        <v>0</v>
      </c>
      <c r="C486" s="2" t="s">
        <v>41</v>
      </c>
      <c r="D486" s="40" t="s">
        <v>42</v>
      </c>
      <c r="E486" s="41"/>
      <c r="F486" s="6">
        <v>2300</v>
      </c>
      <c r="G486" s="6">
        <v>2300</v>
      </c>
      <c r="H486" s="1">
        <v>2300</v>
      </c>
      <c r="I486" s="1">
        <v>2300</v>
      </c>
      <c r="J486" s="1">
        <v>0</v>
      </c>
      <c r="K486" s="1">
        <v>2300</v>
      </c>
      <c r="L486" s="1">
        <v>0</v>
      </c>
      <c r="M486" s="1">
        <v>0</v>
      </c>
      <c r="N486" s="6">
        <v>0</v>
      </c>
      <c r="O486" s="1">
        <v>0</v>
      </c>
      <c r="P486" s="1">
        <v>0</v>
      </c>
      <c r="Q486" s="1">
        <v>0</v>
      </c>
      <c r="R486" s="1">
        <v>0</v>
      </c>
      <c r="S486" s="1">
        <v>0</v>
      </c>
      <c r="T486" s="3">
        <v>0</v>
      </c>
      <c r="U486" s="1">
        <v>0</v>
      </c>
      <c r="V486" s="1">
        <v>0</v>
      </c>
      <c r="W486" s="35">
        <f t="shared" si="144"/>
        <v>100</v>
      </c>
    </row>
    <row r="487" spans="1:28" ht="13.9" customHeight="1" x14ac:dyDescent="0.15">
      <c r="A487" s="2" t="s">
        <v>0</v>
      </c>
      <c r="B487" s="2" t="s">
        <v>0</v>
      </c>
      <c r="C487" s="2" t="s">
        <v>135</v>
      </c>
      <c r="D487" s="40" t="s">
        <v>136</v>
      </c>
      <c r="E487" s="41"/>
      <c r="F487" s="6">
        <v>14860</v>
      </c>
      <c r="G487" s="6">
        <v>14860</v>
      </c>
      <c r="H487" s="1">
        <v>14860</v>
      </c>
      <c r="I487" s="1">
        <v>14860</v>
      </c>
      <c r="J487" s="1">
        <v>0</v>
      </c>
      <c r="K487" s="1">
        <v>14860</v>
      </c>
      <c r="L487" s="1">
        <v>0</v>
      </c>
      <c r="M487" s="1">
        <v>0</v>
      </c>
      <c r="N487" s="6">
        <v>0</v>
      </c>
      <c r="O487" s="1">
        <v>0</v>
      </c>
      <c r="P487" s="1">
        <v>0</v>
      </c>
      <c r="Q487" s="1">
        <v>0</v>
      </c>
      <c r="R487" s="1">
        <v>0</v>
      </c>
      <c r="S487" s="1">
        <v>0</v>
      </c>
      <c r="T487" s="3">
        <v>0</v>
      </c>
      <c r="U487" s="1">
        <v>0</v>
      </c>
      <c r="V487" s="1">
        <v>0</v>
      </c>
      <c r="W487" s="35">
        <f t="shared" si="144"/>
        <v>100</v>
      </c>
    </row>
    <row r="488" spans="1:28" ht="19.5" customHeight="1" x14ac:dyDescent="0.15">
      <c r="A488" s="2" t="s">
        <v>0</v>
      </c>
      <c r="B488" s="2" t="s">
        <v>0</v>
      </c>
      <c r="C488" s="2" t="s">
        <v>81</v>
      </c>
      <c r="D488" s="40" t="s">
        <v>82</v>
      </c>
      <c r="E488" s="41"/>
      <c r="F488" s="6">
        <v>1377</v>
      </c>
      <c r="G488" s="6">
        <v>1500</v>
      </c>
      <c r="H488" s="1">
        <v>1500</v>
      </c>
      <c r="I488" s="1">
        <v>1500</v>
      </c>
      <c r="J488" s="1">
        <v>0</v>
      </c>
      <c r="K488" s="1">
        <v>1500</v>
      </c>
      <c r="L488" s="1">
        <v>0</v>
      </c>
      <c r="M488" s="1">
        <v>0</v>
      </c>
      <c r="N488" s="6">
        <v>0</v>
      </c>
      <c r="O488" s="1">
        <v>0</v>
      </c>
      <c r="P488" s="1">
        <v>0</v>
      </c>
      <c r="Q488" s="1">
        <v>0</v>
      </c>
      <c r="R488" s="1">
        <v>0</v>
      </c>
      <c r="S488" s="1">
        <v>0</v>
      </c>
      <c r="T488" s="3">
        <v>0</v>
      </c>
      <c r="U488" s="1">
        <v>0</v>
      </c>
      <c r="V488" s="1">
        <v>0</v>
      </c>
      <c r="W488" s="35">
        <f t="shared" si="144"/>
        <v>108.93246187363835</v>
      </c>
    </row>
    <row r="489" spans="1:28" ht="19.5" customHeight="1" x14ac:dyDescent="0.15">
      <c r="A489" s="2" t="s">
        <v>0</v>
      </c>
      <c r="B489" s="2" t="s">
        <v>0</v>
      </c>
      <c r="C489" s="2" t="s">
        <v>119</v>
      </c>
      <c r="D489" s="40" t="s">
        <v>120</v>
      </c>
      <c r="E489" s="41"/>
      <c r="F489" s="6">
        <v>3950</v>
      </c>
      <c r="G489" s="6">
        <v>3950</v>
      </c>
      <c r="H489" s="1">
        <v>3950</v>
      </c>
      <c r="I489" s="1">
        <v>3950</v>
      </c>
      <c r="J489" s="1">
        <v>0</v>
      </c>
      <c r="K489" s="1">
        <v>3950</v>
      </c>
      <c r="L489" s="1">
        <v>0</v>
      </c>
      <c r="M489" s="1">
        <v>0</v>
      </c>
      <c r="N489" s="6">
        <v>0</v>
      </c>
      <c r="O489" s="1">
        <v>0</v>
      </c>
      <c r="P489" s="1">
        <v>0</v>
      </c>
      <c r="Q489" s="1">
        <v>0</v>
      </c>
      <c r="R489" s="1">
        <v>0</v>
      </c>
      <c r="S489" s="1">
        <v>0</v>
      </c>
      <c r="T489" s="3">
        <v>0</v>
      </c>
      <c r="U489" s="1">
        <v>0</v>
      </c>
      <c r="V489" s="1">
        <v>0</v>
      </c>
      <c r="W489" s="35">
        <f t="shared" si="144"/>
        <v>100</v>
      </c>
    </row>
    <row r="490" spans="1:28" s="9" customFormat="1" ht="21.75" customHeight="1" x14ac:dyDescent="0.15">
      <c r="A490" s="7" t="s">
        <v>0</v>
      </c>
      <c r="B490" s="7" t="s">
        <v>275</v>
      </c>
      <c r="C490" s="7" t="s">
        <v>0</v>
      </c>
      <c r="D490" s="42" t="s">
        <v>276</v>
      </c>
      <c r="E490" s="43"/>
      <c r="F490" s="8">
        <f>SUM(F491:F499)</f>
        <v>250714</v>
      </c>
      <c r="G490" s="8">
        <f>SUM(G491:G499)</f>
        <v>273084</v>
      </c>
      <c r="H490" s="8">
        <f t="shared" ref="H490:V490" si="151">SUM(H491:H499)</f>
        <v>273084</v>
      </c>
      <c r="I490" s="8">
        <f t="shared" si="151"/>
        <v>271634</v>
      </c>
      <c r="J490" s="8">
        <f t="shared" si="151"/>
        <v>261304</v>
      </c>
      <c r="K490" s="8">
        <f t="shared" si="151"/>
        <v>10330</v>
      </c>
      <c r="L490" s="8">
        <f t="shared" si="151"/>
        <v>0</v>
      </c>
      <c r="M490" s="8">
        <f t="shared" si="151"/>
        <v>1450</v>
      </c>
      <c r="N490" s="8">
        <f t="shared" si="151"/>
        <v>0</v>
      </c>
      <c r="O490" s="8">
        <f t="shared" si="151"/>
        <v>0</v>
      </c>
      <c r="P490" s="8">
        <f t="shared" si="151"/>
        <v>0</v>
      </c>
      <c r="Q490" s="8">
        <f t="shared" si="151"/>
        <v>0</v>
      </c>
      <c r="R490" s="8">
        <f t="shared" si="151"/>
        <v>0</v>
      </c>
      <c r="S490" s="8">
        <f t="shared" si="151"/>
        <v>0</v>
      </c>
      <c r="T490" s="8">
        <f t="shared" ref="T490" si="152">SUM(T491:T499)</f>
        <v>0</v>
      </c>
      <c r="U490" s="8">
        <f t="shared" si="151"/>
        <v>0</v>
      </c>
      <c r="V490" s="8">
        <f t="shared" si="151"/>
        <v>0</v>
      </c>
      <c r="W490" s="31">
        <f t="shared" si="144"/>
        <v>108.92251729061799</v>
      </c>
      <c r="X490" s="23"/>
      <c r="Y490" s="23"/>
      <c r="Z490" s="23"/>
      <c r="AA490" s="23"/>
      <c r="AB490" s="23"/>
    </row>
    <row r="491" spans="1:28" ht="13.9" customHeight="1" x14ac:dyDescent="0.15">
      <c r="A491" s="2" t="s">
        <v>0</v>
      </c>
      <c r="B491" s="2" t="s">
        <v>0</v>
      </c>
      <c r="C491" s="2" t="s">
        <v>123</v>
      </c>
      <c r="D491" s="40" t="s">
        <v>124</v>
      </c>
      <c r="E491" s="41"/>
      <c r="F491" s="6">
        <v>1450</v>
      </c>
      <c r="G491" s="6">
        <v>1450</v>
      </c>
      <c r="H491" s="1">
        <v>1450</v>
      </c>
      <c r="I491" s="1">
        <v>0</v>
      </c>
      <c r="J491" s="1">
        <v>0</v>
      </c>
      <c r="K491" s="1">
        <v>0</v>
      </c>
      <c r="L491" s="1">
        <v>0</v>
      </c>
      <c r="M491" s="1">
        <v>1450</v>
      </c>
      <c r="N491" s="6">
        <v>0</v>
      </c>
      <c r="O491" s="1">
        <v>0</v>
      </c>
      <c r="P491" s="1">
        <v>0</v>
      </c>
      <c r="Q491" s="1">
        <v>0</v>
      </c>
      <c r="R491" s="1">
        <v>0</v>
      </c>
      <c r="S491" s="1">
        <v>0</v>
      </c>
      <c r="T491" s="3">
        <v>0</v>
      </c>
      <c r="U491" s="1">
        <v>0</v>
      </c>
      <c r="V491" s="1">
        <v>0</v>
      </c>
      <c r="W491" s="35">
        <f t="shared" si="144"/>
        <v>100</v>
      </c>
    </row>
    <row r="492" spans="1:28" ht="13.9" customHeight="1" x14ac:dyDescent="0.15">
      <c r="A492" s="2" t="s">
        <v>0</v>
      </c>
      <c r="B492" s="2" t="s">
        <v>0</v>
      </c>
      <c r="C492" s="2" t="s">
        <v>107</v>
      </c>
      <c r="D492" s="40" t="s">
        <v>108</v>
      </c>
      <c r="E492" s="41"/>
      <c r="F492" s="6">
        <v>179688</v>
      </c>
      <c r="G492" s="6">
        <v>189654</v>
      </c>
      <c r="H492" s="1">
        <v>189654</v>
      </c>
      <c r="I492" s="1">
        <v>189654</v>
      </c>
      <c r="J492" s="1">
        <v>189654</v>
      </c>
      <c r="K492" s="1">
        <v>0</v>
      </c>
      <c r="L492" s="1">
        <v>0</v>
      </c>
      <c r="M492" s="1">
        <v>0</v>
      </c>
      <c r="N492" s="6">
        <v>0</v>
      </c>
      <c r="O492" s="1">
        <v>0</v>
      </c>
      <c r="P492" s="1">
        <v>0</v>
      </c>
      <c r="Q492" s="1">
        <v>0</v>
      </c>
      <c r="R492" s="1">
        <v>0</v>
      </c>
      <c r="S492" s="1">
        <v>0</v>
      </c>
      <c r="T492" s="3">
        <v>0</v>
      </c>
      <c r="U492" s="1">
        <v>0</v>
      </c>
      <c r="V492" s="1">
        <v>0</v>
      </c>
      <c r="W492" s="35">
        <f t="shared" si="144"/>
        <v>105.54628021904635</v>
      </c>
    </row>
    <row r="493" spans="1:28" ht="13.9" customHeight="1" x14ac:dyDescent="0.15">
      <c r="A493" s="2" t="s">
        <v>0</v>
      </c>
      <c r="B493" s="2" t="s">
        <v>0</v>
      </c>
      <c r="C493" s="2" t="s">
        <v>125</v>
      </c>
      <c r="D493" s="40" t="s">
        <v>126</v>
      </c>
      <c r="E493" s="41"/>
      <c r="F493" s="6">
        <v>9808</v>
      </c>
      <c r="G493" s="6">
        <v>15273</v>
      </c>
      <c r="H493" s="1">
        <v>15273</v>
      </c>
      <c r="I493" s="1">
        <v>15273</v>
      </c>
      <c r="J493" s="1">
        <v>15273</v>
      </c>
      <c r="K493" s="1">
        <v>0</v>
      </c>
      <c r="L493" s="1">
        <v>0</v>
      </c>
      <c r="M493" s="1">
        <v>0</v>
      </c>
      <c r="N493" s="6">
        <v>0</v>
      </c>
      <c r="O493" s="1">
        <v>0</v>
      </c>
      <c r="P493" s="1">
        <v>0</v>
      </c>
      <c r="Q493" s="1">
        <v>0</v>
      </c>
      <c r="R493" s="1">
        <v>0</v>
      </c>
      <c r="S493" s="1">
        <v>0</v>
      </c>
      <c r="T493" s="3">
        <v>0</v>
      </c>
      <c r="U493" s="1">
        <v>0</v>
      </c>
      <c r="V493" s="1">
        <v>0</v>
      </c>
      <c r="W493" s="35">
        <f t="shared" si="144"/>
        <v>155.71982055464926</v>
      </c>
    </row>
    <row r="494" spans="1:28" ht="13.9" customHeight="1" x14ac:dyDescent="0.15">
      <c r="A494" s="2" t="s">
        <v>0</v>
      </c>
      <c r="B494" s="2" t="s">
        <v>0</v>
      </c>
      <c r="C494" s="2" t="s">
        <v>67</v>
      </c>
      <c r="D494" s="40" t="s">
        <v>68</v>
      </c>
      <c r="E494" s="41"/>
      <c r="F494" s="6">
        <v>34153</v>
      </c>
      <c r="G494" s="6">
        <v>39779</v>
      </c>
      <c r="H494" s="1">
        <v>39779</v>
      </c>
      <c r="I494" s="1">
        <v>39779</v>
      </c>
      <c r="J494" s="1">
        <v>39779</v>
      </c>
      <c r="K494" s="1">
        <v>0</v>
      </c>
      <c r="L494" s="1">
        <v>0</v>
      </c>
      <c r="M494" s="1">
        <v>0</v>
      </c>
      <c r="N494" s="6">
        <v>0</v>
      </c>
      <c r="O494" s="1">
        <v>0</v>
      </c>
      <c r="P494" s="1">
        <v>0</v>
      </c>
      <c r="Q494" s="1">
        <v>0</v>
      </c>
      <c r="R494" s="1">
        <v>0</v>
      </c>
      <c r="S494" s="1">
        <v>0</v>
      </c>
      <c r="T494" s="3">
        <v>0</v>
      </c>
      <c r="U494" s="1">
        <v>0</v>
      </c>
      <c r="V494" s="1">
        <v>0</v>
      </c>
      <c r="W494" s="35">
        <f t="shared" si="144"/>
        <v>116.4729306356689</v>
      </c>
    </row>
    <row r="495" spans="1:28" ht="8.25" customHeight="1" x14ac:dyDescent="0.15">
      <c r="A495" s="2" t="s">
        <v>0</v>
      </c>
      <c r="B495" s="2" t="s">
        <v>0</v>
      </c>
      <c r="C495" s="2" t="s">
        <v>69</v>
      </c>
      <c r="D495" s="40" t="s">
        <v>70</v>
      </c>
      <c r="E495" s="41"/>
      <c r="F495" s="6">
        <v>3485</v>
      </c>
      <c r="G495" s="6">
        <v>3098</v>
      </c>
      <c r="H495" s="1">
        <v>3098</v>
      </c>
      <c r="I495" s="1">
        <v>3098</v>
      </c>
      <c r="J495" s="1">
        <v>3098</v>
      </c>
      <c r="K495" s="1">
        <v>0</v>
      </c>
      <c r="L495" s="1">
        <v>0</v>
      </c>
      <c r="M495" s="1">
        <v>0</v>
      </c>
      <c r="N495" s="6">
        <v>0</v>
      </c>
      <c r="O495" s="1">
        <v>0</v>
      </c>
      <c r="P495" s="1">
        <v>0</v>
      </c>
      <c r="Q495" s="1">
        <v>0</v>
      </c>
      <c r="R495" s="1">
        <v>0</v>
      </c>
      <c r="S495" s="1">
        <v>0</v>
      </c>
      <c r="T495" s="3">
        <v>0</v>
      </c>
      <c r="U495" s="1">
        <v>0</v>
      </c>
      <c r="V495" s="1">
        <v>0</v>
      </c>
      <c r="W495" s="35">
        <f t="shared" si="144"/>
        <v>88.895265423242463</v>
      </c>
    </row>
    <row r="496" spans="1:28" ht="8.25" customHeight="1" x14ac:dyDescent="0.15">
      <c r="A496" s="2" t="s">
        <v>0</v>
      </c>
      <c r="B496" s="2" t="s">
        <v>0</v>
      </c>
      <c r="C496" s="2" t="s">
        <v>98</v>
      </c>
      <c r="D496" s="40" t="s">
        <v>99</v>
      </c>
      <c r="E496" s="41"/>
      <c r="F496" s="6">
        <v>11800</v>
      </c>
      <c r="G496" s="6">
        <v>13500</v>
      </c>
      <c r="H496" s="1">
        <v>13500</v>
      </c>
      <c r="I496" s="1">
        <v>13500</v>
      </c>
      <c r="J496" s="1">
        <v>13500</v>
      </c>
      <c r="K496" s="1">
        <v>0</v>
      </c>
      <c r="L496" s="1">
        <v>0</v>
      </c>
      <c r="M496" s="1">
        <v>0</v>
      </c>
      <c r="N496" s="6">
        <v>0</v>
      </c>
      <c r="O496" s="1">
        <v>0</v>
      </c>
      <c r="P496" s="1">
        <v>0</v>
      </c>
      <c r="Q496" s="1">
        <v>0</v>
      </c>
      <c r="R496" s="1">
        <v>0</v>
      </c>
      <c r="S496" s="1">
        <v>0</v>
      </c>
      <c r="T496" s="3">
        <v>0</v>
      </c>
      <c r="U496" s="1">
        <v>0</v>
      </c>
      <c r="V496" s="1">
        <v>0</v>
      </c>
      <c r="W496" s="35">
        <f t="shared" si="144"/>
        <v>114.40677966101696</v>
      </c>
    </row>
    <row r="497" spans="1:28" ht="13.9" customHeight="1" x14ac:dyDescent="0.15">
      <c r="A497" s="2" t="s">
        <v>0</v>
      </c>
      <c r="B497" s="2" t="s">
        <v>0</v>
      </c>
      <c r="C497" s="2" t="s">
        <v>23</v>
      </c>
      <c r="D497" s="40" t="s">
        <v>24</v>
      </c>
      <c r="E497" s="41"/>
      <c r="F497" s="6">
        <v>100</v>
      </c>
      <c r="G497" s="6">
        <v>100</v>
      </c>
      <c r="H497" s="1">
        <v>100</v>
      </c>
      <c r="I497" s="1">
        <v>100</v>
      </c>
      <c r="J497" s="1">
        <v>0</v>
      </c>
      <c r="K497" s="1">
        <v>100</v>
      </c>
      <c r="L497" s="1">
        <v>0</v>
      </c>
      <c r="M497" s="1">
        <v>0</v>
      </c>
      <c r="N497" s="6">
        <v>0</v>
      </c>
      <c r="O497" s="1">
        <v>0</v>
      </c>
      <c r="P497" s="1">
        <v>0</v>
      </c>
      <c r="Q497" s="1">
        <v>0</v>
      </c>
      <c r="R497" s="1">
        <v>0</v>
      </c>
      <c r="S497" s="1">
        <v>0</v>
      </c>
      <c r="T497" s="3">
        <v>0</v>
      </c>
      <c r="U497" s="1">
        <v>0</v>
      </c>
      <c r="V497" s="1">
        <v>0</v>
      </c>
      <c r="W497" s="35">
        <f t="shared" si="144"/>
        <v>100</v>
      </c>
    </row>
    <row r="498" spans="1:28" ht="8.25" customHeight="1" x14ac:dyDescent="0.15">
      <c r="A498" s="2" t="s">
        <v>0</v>
      </c>
      <c r="B498" s="2" t="s">
        <v>0</v>
      </c>
      <c r="C498" s="2" t="s">
        <v>131</v>
      </c>
      <c r="D498" s="40" t="s">
        <v>132</v>
      </c>
      <c r="E498" s="41"/>
      <c r="F498" s="6">
        <v>2430</v>
      </c>
      <c r="G498" s="6">
        <v>2430</v>
      </c>
      <c r="H498" s="1">
        <v>2430</v>
      </c>
      <c r="I498" s="1">
        <v>2430</v>
      </c>
      <c r="J498" s="1">
        <v>0</v>
      </c>
      <c r="K498" s="1">
        <v>2430</v>
      </c>
      <c r="L498" s="1">
        <v>0</v>
      </c>
      <c r="M498" s="1">
        <v>0</v>
      </c>
      <c r="N498" s="6">
        <v>0</v>
      </c>
      <c r="O498" s="1">
        <v>0</v>
      </c>
      <c r="P498" s="1">
        <v>0</v>
      </c>
      <c r="Q498" s="1">
        <v>0</v>
      </c>
      <c r="R498" s="1">
        <v>0</v>
      </c>
      <c r="S498" s="1">
        <v>0</v>
      </c>
      <c r="T498" s="3">
        <v>0</v>
      </c>
      <c r="U498" s="1">
        <v>0</v>
      </c>
      <c r="V498" s="1">
        <v>0</v>
      </c>
      <c r="W498" s="35">
        <f t="shared" si="144"/>
        <v>100</v>
      </c>
    </row>
    <row r="499" spans="1:28" ht="13.9" customHeight="1" x14ac:dyDescent="0.15">
      <c r="A499" s="2" t="s">
        <v>0</v>
      </c>
      <c r="B499" s="2" t="s">
        <v>0</v>
      </c>
      <c r="C499" s="2" t="s">
        <v>135</v>
      </c>
      <c r="D499" s="40" t="s">
        <v>136</v>
      </c>
      <c r="E499" s="41"/>
      <c r="F499" s="6">
        <v>7800</v>
      </c>
      <c r="G499" s="6">
        <v>7800</v>
      </c>
      <c r="H499" s="1">
        <v>7800</v>
      </c>
      <c r="I499" s="1">
        <v>7800</v>
      </c>
      <c r="J499" s="1">
        <v>0</v>
      </c>
      <c r="K499" s="1">
        <v>7800</v>
      </c>
      <c r="L499" s="1">
        <v>0</v>
      </c>
      <c r="M499" s="1">
        <v>0</v>
      </c>
      <c r="N499" s="6">
        <v>0</v>
      </c>
      <c r="O499" s="1">
        <v>0</v>
      </c>
      <c r="P499" s="1">
        <v>0</v>
      </c>
      <c r="Q499" s="1">
        <v>0</v>
      </c>
      <c r="R499" s="1">
        <v>0</v>
      </c>
      <c r="S499" s="1">
        <v>0</v>
      </c>
      <c r="T499" s="3">
        <v>0</v>
      </c>
      <c r="U499" s="1">
        <v>0</v>
      </c>
      <c r="V499" s="1">
        <v>0</v>
      </c>
      <c r="W499" s="35">
        <f t="shared" si="144"/>
        <v>100</v>
      </c>
    </row>
    <row r="500" spans="1:28" s="9" customFormat="1" ht="8.25" customHeight="1" x14ac:dyDescent="0.15">
      <c r="A500" s="7" t="s">
        <v>0</v>
      </c>
      <c r="B500" s="7" t="s">
        <v>277</v>
      </c>
      <c r="C500" s="7" t="s">
        <v>0</v>
      </c>
      <c r="D500" s="42" t="s">
        <v>278</v>
      </c>
      <c r="E500" s="43"/>
      <c r="F500" s="8">
        <f>SUM(F501:F502)</f>
        <v>300000</v>
      </c>
      <c r="G500" s="8">
        <f>SUM(G501:G502)</f>
        <v>219651</v>
      </c>
      <c r="H500" s="8">
        <f t="shared" ref="H500:V500" si="153">SUM(H501:H502)</f>
        <v>219651</v>
      </c>
      <c r="I500" s="8">
        <f t="shared" si="153"/>
        <v>300</v>
      </c>
      <c r="J500" s="8">
        <f t="shared" si="153"/>
        <v>0</v>
      </c>
      <c r="K500" s="8">
        <f t="shared" si="153"/>
        <v>300</v>
      </c>
      <c r="L500" s="8">
        <f t="shared" si="153"/>
        <v>0</v>
      </c>
      <c r="M500" s="8">
        <f t="shared" si="153"/>
        <v>219351</v>
      </c>
      <c r="N500" s="8">
        <f t="shared" si="153"/>
        <v>0</v>
      </c>
      <c r="O500" s="8">
        <f t="shared" si="153"/>
        <v>0</v>
      </c>
      <c r="P500" s="8">
        <f t="shared" si="153"/>
        <v>0</v>
      </c>
      <c r="Q500" s="8">
        <f t="shared" si="153"/>
        <v>0</v>
      </c>
      <c r="R500" s="8">
        <f t="shared" si="153"/>
        <v>0</v>
      </c>
      <c r="S500" s="8">
        <f t="shared" si="153"/>
        <v>0</v>
      </c>
      <c r="T500" s="8">
        <f t="shared" ref="T500" si="154">SUM(T501:T502)</f>
        <v>0</v>
      </c>
      <c r="U500" s="8">
        <f t="shared" si="153"/>
        <v>0</v>
      </c>
      <c r="V500" s="8">
        <f t="shared" si="153"/>
        <v>0</v>
      </c>
      <c r="W500" s="31">
        <f t="shared" si="144"/>
        <v>73.216999999999999</v>
      </c>
      <c r="X500" s="23"/>
      <c r="Y500" s="23"/>
      <c r="Z500" s="23"/>
      <c r="AA500" s="23"/>
      <c r="AB500" s="23"/>
    </row>
    <row r="501" spans="1:28" ht="47.45" customHeight="1" x14ac:dyDescent="0.15">
      <c r="A501" s="2" t="s">
        <v>0</v>
      </c>
      <c r="B501" s="2" t="s">
        <v>0</v>
      </c>
      <c r="C501" s="2" t="s">
        <v>264</v>
      </c>
      <c r="D501" s="40" t="s">
        <v>265</v>
      </c>
      <c r="E501" s="41"/>
      <c r="F501" s="6">
        <v>0</v>
      </c>
      <c r="G501" s="6">
        <v>300</v>
      </c>
      <c r="H501" s="1">
        <v>300</v>
      </c>
      <c r="I501" s="1">
        <v>300</v>
      </c>
      <c r="J501" s="1">
        <v>0</v>
      </c>
      <c r="K501" s="1">
        <v>300</v>
      </c>
      <c r="L501" s="1">
        <v>0</v>
      </c>
      <c r="M501" s="1">
        <v>0</v>
      </c>
      <c r="N501" s="6">
        <v>0</v>
      </c>
      <c r="O501" s="1">
        <v>0</v>
      </c>
      <c r="P501" s="1">
        <v>0</v>
      </c>
      <c r="Q501" s="1">
        <v>0</v>
      </c>
      <c r="R501" s="1">
        <v>0</v>
      </c>
      <c r="S501" s="1">
        <v>0</v>
      </c>
      <c r="T501" s="3">
        <v>0</v>
      </c>
      <c r="U501" s="1">
        <v>0</v>
      </c>
      <c r="V501" s="1">
        <v>0</v>
      </c>
      <c r="W501" s="35" t="s">
        <v>364</v>
      </c>
    </row>
    <row r="502" spans="1:28" ht="8.25" customHeight="1" x14ac:dyDescent="0.15">
      <c r="A502" s="2" t="s">
        <v>0</v>
      </c>
      <c r="B502" s="2" t="s">
        <v>0</v>
      </c>
      <c r="C502" s="2" t="s">
        <v>266</v>
      </c>
      <c r="D502" s="40" t="s">
        <v>267</v>
      </c>
      <c r="E502" s="41"/>
      <c r="F502" s="6">
        <v>300000</v>
      </c>
      <c r="G502" s="6">
        <v>219351</v>
      </c>
      <c r="H502" s="1">
        <v>219351</v>
      </c>
      <c r="I502" s="1">
        <v>0</v>
      </c>
      <c r="J502" s="1">
        <v>0</v>
      </c>
      <c r="K502" s="1">
        <v>0</v>
      </c>
      <c r="L502" s="1">
        <v>0</v>
      </c>
      <c r="M502" s="1">
        <v>219351</v>
      </c>
      <c r="N502" s="6">
        <v>0</v>
      </c>
      <c r="O502" s="1">
        <v>0</v>
      </c>
      <c r="P502" s="1">
        <v>0</v>
      </c>
      <c r="Q502" s="1">
        <v>0</v>
      </c>
      <c r="R502" s="1">
        <v>0</v>
      </c>
      <c r="S502" s="1">
        <v>0</v>
      </c>
      <c r="T502" s="3">
        <v>0</v>
      </c>
      <c r="U502" s="1">
        <v>0</v>
      </c>
      <c r="V502" s="1">
        <v>0</v>
      </c>
      <c r="W502" s="35">
        <f t="shared" si="144"/>
        <v>73.117000000000004</v>
      </c>
    </row>
    <row r="503" spans="1:28" s="9" customFormat="1" ht="8.25" customHeight="1" x14ac:dyDescent="0.15">
      <c r="A503" s="7" t="s">
        <v>0</v>
      </c>
      <c r="B503" s="7" t="s">
        <v>279</v>
      </c>
      <c r="C503" s="7" t="s">
        <v>0</v>
      </c>
      <c r="D503" s="42" t="s">
        <v>38</v>
      </c>
      <c r="E503" s="43"/>
      <c r="F503" s="8">
        <f>SUM(F504:F512)</f>
        <v>83683</v>
      </c>
      <c r="G503" s="8">
        <f>SUM(G504:G512)</f>
        <v>117684</v>
      </c>
      <c r="H503" s="8">
        <f t="shared" ref="H503:V503" si="155">SUM(H504:H512)</f>
        <v>117684</v>
      </c>
      <c r="I503" s="8">
        <f t="shared" si="155"/>
        <v>77684</v>
      </c>
      <c r="J503" s="8">
        <f t="shared" si="155"/>
        <v>48901</v>
      </c>
      <c r="K503" s="8">
        <f t="shared" si="155"/>
        <v>28783</v>
      </c>
      <c r="L503" s="8">
        <f t="shared" si="155"/>
        <v>0</v>
      </c>
      <c r="M503" s="8">
        <f t="shared" si="155"/>
        <v>40000</v>
      </c>
      <c r="N503" s="8">
        <f t="shared" si="155"/>
        <v>0</v>
      </c>
      <c r="O503" s="8">
        <f t="shared" si="155"/>
        <v>0</v>
      </c>
      <c r="P503" s="8">
        <f t="shared" si="155"/>
        <v>0</v>
      </c>
      <c r="Q503" s="8">
        <f t="shared" si="155"/>
        <v>0</v>
      </c>
      <c r="R503" s="8">
        <f t="shared" si="155"/>
        <v>0</v>
      </c>
      <c r="S503" s="8">
        <f t="shared" si="155"/>
        <v>0</v>
      </c>
      <c r="T503" s="8">
        <f t="shared" ref="T503" si="156">SUM(T504:T512)</f>
        <v>0</v>
      </c>
      <c r="U503" s="8">
        <f t="shared" si="155"/>
        <v>0</v>
      </c>
      <c r="V503" s="8">
        <f t="shared" si="155"/>
        <v>0</v>
      </c>
      <c r="W503" s="31">
        <f t="shared" si="144"/>
        <v>140.63071352604473</v>
      </c>
      <c r="X503" s="23"/>
      <c r="Y503" s="23"/>
      <c r="Z503" s="23"/>
      <c r="AA503" s="23"/>
      <c r="AB503" s="23"/>
    </row>
    <row r="504" spans="1:28" ht="47.45" customHeight="1" x14ac:dyDescent="0.15">
      <c r="A504" s="2" t="s">
        <v>0</v>
      </c>
      <c r="B504" s="2" t="s">
        <v>0</v>
      </c>
      <c r="C504" s="2" t="s">
        <v>264</v>
      </c>
      <c r="D504" s="40" t="s">
        <v>265</v>
      </c>
      <c r="E504" s="41"/>
      <c r="F504" s="6">
        <v>100</v>
      </c>
      <c r="G504" s="6">
        <v>100</v>
      </c>
      <c r="H504" s="1">
        <v>100</v>
      </c>
      <c r="I504" s="1">
        <v>100</v>
      </c>
      <c r="J504" s="1">
        <v>0</v>
      </c>
      <c r="K504" s="1">
        <v>100</v>
      </c>
      <c r="L504" s="1">
        <v>0</v>
      </c>
      <c r="M504" s="1">
        <v>0</v>
      </c>
      <c r="N504" s="6">
        <v>0</v>
      </c>
      <c r="O504" s="1">
        <v>0</v>
      </c>
      <c r="P504" s="1">
        <v>0</v>
      </c>
      <c r="Q504" s="1">
        <v>0</v>
      </c>
      <c r="R504" s="1">
        <v>0</v>
      </c>
      <c r="S504" s="1">
        <v>0</v>
      </c>
      <c r="T504" s="3">
        <v>0</v>
      </c>
      <c r="U504" s="1">
        <v>0</v>
      </c>
      <c r="V504" s="1">
        <v>0</v>
      </c>
      <c r="W504" s="35">
        <f t="shared" si="144"/>
        <v>100</v>
      </c>
    </row>
    <row r="505" spans="1:28" ht="8.25" customHeight="1" x14ac:dyDescent="0.15">
      <c r="A505" s="2" t="s">
        <v>0</v>
      </c>
      <c r="B505" s="2" t="s">
        <v>0</v>
      </c>
      <c r="C505" s="2" t="s">
        <v>266</v>
      </c>
      <c r="D505" s="40" t="s">
        <v>267</v>
      </c>
      <c r="E505" s="41"/>
      <c r="F505" s="6">
        <v>40000</v>
      </c>
      <c r="G505" s="6">
        <v>40000</v>
      </c>
      <c r="H505" s="1">
        <v>40000</v>
      </c>
      <c r="I505" s="1">
        <v>0</v>
      </c>
      <c r="J505" s="1">
        <v>0</v>
      </c>
      <c r="K505" s="1">
        <v>0</v>
      </c>
      <c r="L505" s="1">
        <v>0</v>
      </c>
      <c r="M505" s="1">
        <v>40000</v>
      </c>
      <c r="N505" s="6">
        <v>0</v>
      </c>
      <c r="O505" s="1">
        <v>0</v>
      </c>
      <c r="P505" s="1">
        <v>0</v>
      </c>
      <c r="Q505" s="1">
        <v>0</v>
      </c>
      <c r="R505" s="1">
        <v>0</v>
      </c>
      <c r="S505" s="1">
        <v>0</v>
      </c>
      <c r="T505" s="3">
        <v>0</v>
      </c>
      <c r="U505" s="1">
        <v>0</v>
      </c>
      <c r="V505" s="1">
        <v>0</v>
      </c>
      <c r="W505" s="35">
        <f t="shared" si="144"/>
        <v>100</v>
      </c>
    </row>
    <row r="506" spans="1:28" ht="13.9" customHeight="1" x14ac:dyDescent="0.15">
      <c r="A506" s="2" t="s">
        <v>0</v>
      </c>
      <c r="B506" s="2" t="s">
        <v>0</v>
      </c>
      <c r="C506" s="2" t="s">
        <v>107</v>
      </c>
      <c r="D506" s="40" t="s">
        <v>108</v>
      </c>
      <c r="E506" s="41"/>
      <c r="F506" s="6">
        <v>20000</v>
      </c>
      <c r="G506" s="6">
        <v>48001</v>
      </c>
      <c r="H506" s="1">
        <v>48001</v>
      </c>
      <c r="I506" s="1">
        <v>48001</v>
      </c>
      <c r="J506" s="1">
        <v>48001</v>
      </c>
      <c r="K506" s="1">
        <v>0</v>
      </c>
      <c r="L506" s="1">
        <v>0</v>
      </c>
      <c r="M506" s="1">
        <v>0</v>
      </c>
      <c r="N506" s="6">
        <v>0</v>
      </c>
      <c r="O506" s="1">
        <v>0</v>
      </c>
      <c r="P506" s="1">
        <v>0</v>
      </c>
      <c r="Q506" s="1">
        <v>0</v>
      </c>
      <c r="R506" s="1">
        <v>0</v>
      </c>
      <c r="S506" s="1">
        <v>0</v>
      </c>
      <c r="T506" s="3">
        <v>0</v>
      </c>
      <c r="U506" s="1">
        <v>0</v>
      </c>
      <c r="V506" s="1">
        <v>0</v>
      </c>
      <c r="W506" s="35">
        <f t="shared" si="144"/>
        <v>240.00499999999997</v>
      </c>
    </row>
    <row r="507" spans="1:28" ht="8.25" customHeight="1" x14ac:dyDescent="0.15">
      <c r="A507" s="2" t="s">
        <v>0</v>
      </c>
      <c r="B507" s="2" t="s">
        <v>0</v>
      </c>
      <c r="C507" s="2" t="s">
        <v>98</v>
      </c>
      <c r="D507" s="40" t="s">
        <v>99</v>
      </c>
      <c r="E507" s="41"/>
      <c r="F507" s="6">
        <v>900</v>
      </c>
      <c r="G507" s="6">
        <v>900</v>
      </c>
      <c r="H507" s="1">
        <v>900</v>
      </c>
      <c r="I507" s="1">
        <v>900</v>
      </c>
      <c r="J507" s="1">
        <v>900</v>
      </c>
      <c r="K507" s="1">
        <v>0</v>
      </c>
      <c r="L507" s="1">
        <v>0</v>
      </c>
      <c r="M507" s="1">
        <v>0</v>
      </c>
      <c r="N507" s="6">
        <v>0</v>
      </c>
      <c r="O507" s="1">
        <v>0</v>
      </c>
      <c r="P507" s="1">
        <v>0</v>
      </c>
      <c r="Q507" s="1">
        <v>0</v>
      </c>
      <c r="R507" s="1">
        <v>0</v>
      </c>
      <c r="S507" s="1">
        <v>0</v>
      </c>
      <c r="T507" s="3">
        <v>0</v>
      </c>
      <c r="U507" s="1">
        <v>0</v>
      </c>
      <c r="V507" s="1">
        <v>0</v>
      </c>
      <c r="W507" s="35">
        <f t="shared" si="144"/>
        <v>100</v>
      </c>
    </row>
    <row r="508" spans="1:28" ht="13.9" customHeight="1" x14ac:dyDescent="0.15">
      <c r="A508" s="2" t="s">
        <v>0</v>
      </c>
      <c r="B508" s="2" t="s">
        <v>0</v>
      </c>
      <c r="C508" s="2" t="s">
        <v>23</v>
      </c>
      <c r="D508" s="40" t="s">
        <v>24</v>
      </c>
      <c r="E508" s="41"/>
      <c r="F508" s="6">
        <v>1700</v>
      </c>
      <c r="G508" s="6">
        <v>1700</v>
      </c>
      <c r="H508" s="1">
        <v>1700</v>
      </c>
      <c r="I508" s="1">
        <v>1700</v>
      </c>
      <c r="J508" s="1">
        <v>0</v>
      </c>
      <c r="K508" s="1">
        <v>1700</v>
      </c>
      <c r="L508" s="1">
        <v>0</v>
      </c>
      <c r="M508" s="1">
        <v>0</v>
      </c>
      <c r="N508" s="6">
        <v>0</v>
      </c>
      <c r="O508" s="1">
        <v>0</v>
      </c>
      <c r="P508" s="1">
        <v>0</v>
      </c>
      <c r="Q508" s="1">
        <v>0</v>
      </c>
      <c r="R508" s="1">
        <v>0</v>
      </c>
      <c r="S508" s="1">
        <v>0</v>
      </c>
      <c r="T508" s="3">
        <v>0</v>
      </c>
      <c r="U508" s="1">
        <v>0</v>
      </c>
      <c r="V508" s="1">
        <v>0</v>
      </c>
      <c r="W508" s="35">
        <f t="shared" si="144"/>
        <v>100</v>
      </c>
    </row>
    <row r="509" spans="1:28" ht="8.25" customHeight="1" x14ac:dyDescent="0.15">
      <c r="A509" s="2" t="s">
        <v>0</v>
      </c>
      <c r="B509" s="2" t="s">
        <v>0</v>
      </c>
      <c r="C509" s="2" t="s">
        <v>25</v>
      </c>
      <c r="D509" s="40" t="s">
        <v>26</v>
      </c>
      <c r="E509" s="41"/>
      <c r="F509" s="6">
        <v>2921</v>
      </c>
      <c r="G509" s="6">
        <v>5921</v>
      </c>
      <c r="H509" s="1">
        <v>5921</v>
      </c>
      <c r="I509" s="1">
        <v>5921</v>
      </c>
      <c r="J509" s="1">
        <v>0</v>
      </c>
      <c r="K509" s="1">
        <v>5921</v>
      </c>
      <c r="L509" s="1">
        <v>0</v>
      </c>
      <c r="M509" s="1">
        <v>0</v>
      </c>
      <c r="N509" s="6">
        <v>0</v>
      </c>
      <c r="O509" s="1">
        <v>0</v>
      </c>
      <c r="P509" s="1">
        <v>0</v>
      </c>
      <c r="Q509" s="1">
        <v>0</v>
      </c>
      <c r="R509" s="1">
        <v>0</v>
      </c>
      <c r="S509" s="1">
        <v>0</v>
      </c>
      <c r="T509" s="3">
        <v>0</v>
      </c>
      <c r="U509" s="1">
        <v>0</v>
      </c>
      <c r="V509" s="1">
        <v>0</v>
      </c>
      <c r="W509" s="35">
        <f t="shared" si="144"/>
        <v>202.70455323519343</v>
      </c>
    </row>
    <row r="510" spans="1:28" ht="8.25" customHeight="1" x14ac:dyDescent="0.15">
      <c r="A510" s="2" t="s">
        <v>0</v>
      </c>
      <c r="B510" s="2" t="s">
        <v>0</v>
      </c>
      <c r="C510" s="2" t="s">
        <v>29</v>
      </c>
      <c r="D510" s="40" t="s">
        <v>30</v>
      </c>
      <c r="E510" s="41"/>
      <c r="F510" s="6">
        <v>13740</v>
      </c>
      <c r="G510" s="6">
        <v>16740</v>
      </c>
      <c r="H510" s="1">
        <v>16740</v>
      </c>
      <c r="I510" s="1">
        <v>16740</v>
      </c>
      <c r="J510" s="1">
        <v>0</v>
      </c>
      <c r="K510" s="1">
        <v>16740</v>
      </c>
      <c r="L510" s="1">
        <v>0</v>
      </c>
      <c r="M510" s="1">
        <v>0</v>
      </c>
      <c r="N510" s="6">
        <v>0</v>
      </c>
      <c r="O510" s="1">
        <v>0</v>
      </c>
      <c r="P510" s="1">
        <v>0</v>
      </c>
      <c r="Q510" s="1">
        <v>0</v>
      </c>
      <c r="R510" s="1">
        <v>0</v>
      </c>
      <c r="S510" s="1">
        <v>0</v>
      </c>
      <c r="T510" s="3">
        <v>0</v>
      </c>
      <c r="U510" s="1">
        <v>0</v>
      </c>
      <c r="V510" s="1">
        <v>0</v>
      </c>
      <c r="W510" s="35">
        <f t="shared" si="144"/>
        <v>121.83406113537119</v>
      </c>
    </row>
    <row r="511" spans="1:28" ht="22.5" customHeight="1" x14ac:dyDescent="0.15">
      <c r="A511" s="2" t="s">
        <v>0</v>
      </c>
      <c r="B511" s="2" t="s">
        <v>0</v>
      </c>
      <c r="C511" s="2" t="s">
        <v>79</v>
      </c>
      <c r="D511" s="40" t="s">
        <v>80</v>
      </c>
      <c r="E511" s="41"/>
      <c r="F511" s="6">
        <v>2322</v>
      </c>
      <c r="G511" s="6">
        <v>2322</v>
      </c>
      <c r="H511" s="1">
        <v>2322</v>
      </c>
      <c r="I511" s="1">
        <v>2322</v>
      </c>
      <c r="J511" s="1">
        <v>0</v>
      </c>
      <c r="K511" s="1">
        <v>2322</v>
      </c>
      <c r="L511" s="1">
        <v>0</v>
      </c>
      <c r="M511" s="1">
        <v>0</v>
      </c>
      <c r="N511" s="6">
        <v>0</v>
      </c>
      <c r="O511" s="1">
        <v>0</v>
      </c>
      <c r="P511" s="1">
        <v>0</v>
      </c>
      <c r="Q511" s="1">
        <v>0</v>
      </c>
      <c r="R511" s="1">
        <v>0</v>
      </c>
      <c r="S511" s="1">
        <v>0</v>
      </c>
      <c r="T511" s="3">
        <v>0</v>
      </c>
      <c r="U511" s="1">
        <v>0</v>
      </c>
      <c r="V511" s="1">
        <v>0</v>
      </c>
      <c r="W511" s="35">
        <f t="shared" si="144"/>
        <v>100</v>
      </c>
    </row>
    <row r="512" spans="1:28" s="13" customFormat="1" ht="8.25" customHeight="1" thickBot="1" x14ac:dyDescent="0.2">
      <c r="A512" s="4" t="s">
        <v>0</v>
      </c>
      <c r="B512" s="4" t="s">
        <v>0</v>
      </c>
      <c r="C512" s="4" t="s">
        <v>158</v>
      </c>
      <c r="D512" s="53" t="s">
        <v>159</v>
      </c>
      <c r="E512" s="54"/>
      <c r="F512" s="11">
        <v>2000</v>
      </c>
      <c r="G512" s="11">
        <v>2000</v>
      </c>
      <c r="H512" s="12">
        <v>2000</v>
      </c>
      <c r="I512" s="12">
        <v>2000</v>
      </c>
      <c r="J512" s="12">
        <v>0</v>
      </c>
      <c r="K512" s="12">
        <v>2000</v>
      </c>
      <c r="L512" s="12">
        <v>0</v>
      </c>
      <c r="M512" s="12">
        <v>0</v>
      </c>
      <c r="N512" s="11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36">
        <f t="shared" si="144"/>
        <v>100</v>
      </c>
    </row>
    <row r="513" spans="1:28" s="17" customFormat="1" ht="13.9" customHeight="1" thickBot="1" x14ac:dyDescent="0.2">
      <c r="A513" s="14" t="s">
        <v>280</v>
      </c>
      <c r="B513" s="15" t="s">
        <v>0</v>
      </c>
      <c r="C513" s="15" t="s">
        <v>0</v>
      </c>
      <c r="D513" s="55" t="s">
        <v>281</v>
      </c>
      <c r="E513" s="56"/>
      <c r="F513" s="16">
        <f>SUM(F514,F524,F527)</f>
        <v>451459.66</v>
      </c>
      <c r="G513" s="16">
        <f>SUM(G514,G524,G527)</f>
        <v>334492</v>
      </c>
      <c r="H513" s="16">
        <f t="shared" ref="H513:V513" si="157">SUM(H514,H524,H527)</f>
        <v>334492</v>
      </c>
      <c r="I513" s="16">
        <f t="shared" si="157"/>
        <v>260936</v>
      </c>
      <c r="J513" s="16">
        <f t="shared" si="157"/>
        <v>240563</v>
      </c>
      <c r="K513" s="16">
        <f t="shared" si="157"/>
        <v>20373</v>
      </c>
      <c r="L513" s="16">
        <f t="shared" si="157"/>
        <v>0</v>
      </c>
      <c r="M513" s="16">
        <f t="shared" si="157"/>
        <v>73556</v>
      </c>
      <c r="N513" s="16">
        <f t="shared" si="157"/>
        <v>0</v>
      </c>
      <c r="O513" s="16">
        <f t="shared" si="157"/>
        <v>0</v>
      </c>
      <c r="P513" s="16">
        <f t="shared" si="157"/>
        <v>0</v>
      </c>
      <c r="Q513" s="16">
        <f t="shared" si="157"/>
        <v>0</v>
      </c>
      <c r="R513" s="16">
        <f t="shared" si="157"/>
        <v>0</v>
      </c>
      <c r="S513" s="16">
        <f t="shared" si="157"/>
        <v>0</v>
      </c>
      <c r="T513" s="16">
        <f t="shared" ref="T513" si="158">SUM(T514,T524,T527)</f>
        <v>0</v>
      </c>
      <c r="U513" s="16">
        <f t="shared" si="157"/>
        <v>0</v>
      </c>
      <c r="V513" s="16">
        <f t="shared" si="157"/>
        <v>0</v>
      </c>
      <c r="W513" s="34">
        <f t="shared" si="144"/>
        <v>74.091226666852137</v>
      </c>
      <c r="X513" s="23"/>
      <c r="Y513" s="23"/>
      <c r="Z513" s="23"/>
      <c r="AA513" s="23"/>
      <c r="AB513" s="23"/>
    </row>
    <row r="514" spans="1:28" s="23" customFormat="1" ht="8.25" customHeight="1" x14ac:dyDescent="0.15">
      <c r="A514" s="21" t="s">
        <v>0</v>
      </c>
      <c r="B514" s="21" t="s">
        <v>282</v>
      </c>
      <c r="C514" s="21" t="s">
        <v>0</v>
      </c>
      <c r="D514" s="57" t="s">
        <v>283</v>
      </c>
      <c r="E514" s="58"/>
      <c r="F514" s="22">
        <f>SUM(F515:F523)</f>
        <v>257155.85</v>
      </c>
      <c r="G514" s="22">
        <f>SUM(G515:G523)</f>
        <v>265131</v>
      </c>
      <c r="H514" s="22">
        <f t="shared" ref="H514:V514" si="159">SUM(H515:H523)</f>
        <v>265131</v>
      </c>
      <c r="I514" s="22">
        <f t="shared" si="159"/>
        <v>251575</v>
      </c>
      <c r="J514" s="22">
        <f t="shared" si="159"/>
        <v>231202</v>
      </c>
      <c r="K514" s="22">
        <f t="shared" si="159"/>
        <v>20373</v>
      </c>
      <c r="L514" s="22">
        <f t="shared" si="159"/>
        <v>0</v>
      </c>
      <c r="M514" s="22">
        <f t="shared" si="159"/>
        <v>13556</v>
      </c>
      <c r="N514" s="22">
        <f t="shared" si="159"/>
        <v>0</v>
      </c>
      <c r="O514" s="22">
        <f t="shared" si="159"/>
        <v>0</v>
      </c>
      <c r="P514" s="22">
        <f t="shared" si="159"/>
        <v>0</v>
      </c>
      <c r="Q514" s="22">
        <f t="shared" si="159"/>
        <v>0</v>
      </c>
      <c r="R514" s="22">
        <f t="shared" si="159"/>
        <v>0</v>
      </c>
      <c r="S514" s="22">
        <f t="shared" si="159"/>
        <v>0</v>
      </c>
      <c r="T514" s="22">
        <f t="shared" ref="T514" si="160">SUM(T515:T523)</f>
        <v>0</v>
      </c>
      <c r="U514" s="22">
        <f t="shared" si="159"/>
        <v>0</v>
      </c>
      <c r="V514" s="22">
        <f t="shared" si="159"/>
        <v>0</v>
      </c>
      <c r="W514" s="33">
        <f t="shared" si="144"/>
        <v>103.10129052090396</v>
      </c>
    </row>
    <row r="515" spans="1:28" ht="13.9" customHeight="1" x14ac:dyDescent="0.15">
      <c r="A515" s="2" t="s">
        <v>0</v>
      </c>
      <c r="B515" s="2" t="s">
        <v>0</v>
      </c>
      <c r="C515" s="2" t="s">
        <v>123</v>
      </c>
      <c r="D515" s="40" t="s">
        <v>124</v>
      </c>
      <c r="E515" s="41"/>
      <c r="F515" s="6">
        <v>13281</v>
      </c>
      <c r="G515" s="6">
        <v>13556</v>
      </c>
      <c r="H515" s="1">
        <v>13556</v>
      </c>
      <c r="I515" s="1">
        <v>0</v>
      </c>
      <c r="J515" s="1">
        <v>0</v>
      </c>
      <c r="K515" s="1">
        <v>0</v>
      </c>
      <c r="L515" s="1">
        <v>0</v>
      </c>
      <c r="M515" s="1">
        <v>13556</v>
      </c>
      <c r="N515" s="6">
        <v>0</v>
      </c>
      <c r="O515" s="1">
        <v>0</v>
      </c>
      <c r="P515" s="1">
        <v>0</v>
      </c>
      <c r="Q515" s="1">
        <v>0</v>
      </c>
      <c r="R515" s="1">
        <v>0</v>
      </c>
      <c r="S515" s="1">
        <v>0</v>
      </c>
      <c r="T515" s="3">
        <v>0</v>
      </c>
      <c r="U515" s="1">
        <v>0</v>
      </c>
      <c r="V515" s="1">
        <v>0</v>
      </c>
      <c r="W515" s="35">
        <f t="shared" si="144"/>
        <v>102.07062721180633</v>
      </c>
    </row>
    <row r="516" spans="1:28" ht="13.9" customHeight="1" x14ac:dyDescent="0.15">
      <c r="A516" s="2" t="s">
        <v>0</v>
      </c>
      <c r="B516" s="2" t="s">
        <v>0</v>
      </c>
      <c r="C516" s="2" t="s">
        <v>107</v>
      </c>
      <c r="D516" s="40" t="s">
        <v>108</v>
      </c>
      <c r="E516" s="41"/>
      <c r="F516" s="6">
        <v>173279</v>
      </c>
      <c r="G516" s="6">
        <v>174712</v>
      </c>
      <c r="H516" s="1">
        <v>174712</v>
      </c>
      <c r="I516" s="1">
        <v>174712</v>
      </c>
      <c r="J516" s="1">
        <v>174712</v>
      </c>
      <c r="K516" s="1">
        <v>0</v>
      </c>
      <c r="L516" s="1">
        <v>0</v>
      </c>
      <c r="M516" s="1">
        <v>0</v>
      </c>
      <c r="N516" s="6">
        <v>0</v>
      </c>
      <c r="O516" s="1">
        <v>0</v>
      </c>
      <c r="P516" s="1">
        <v>0</v>
      </c>
      <c r="Q516" s="1">
        <v>0</v>
      </c>
      <c r="R516" s="1">
        <v>0</v>
      </c>
      <c r="S516" s="1">
        <v>0</v>
      </c>
      <c r="T516" s="3">
        <v>0</v>
      </c>
      <c r="U516" s="1">
        <v>0</v>
      </c>
      <c r="V516" s="1">
        <v>0</v>
      </c>
      <c r="W516" s="35">
        <f t="shared" si="144"/>
        <v>100.82698999878808</v>
      </c>
    </row>
    <row r="517" spans="1:28" ht="13.9" customHeight="1" x14ac:dyDescent="0.15">
      <c r="A517" s="2" t="s">
        <v>0</v>
      </c>
      <c r="B517" s="2" t="s">
        <v>0</v>
      </c>
      <c r="C517" s="2" t="s">
        <v>125</v>
      </c>
      <c r="D517" s="40" t="s">
        <v>126</v>
      </c>
      <c r="E517" s="41"/>
      <c r="F517" s="6">
        <v>14546.85</v>
      </c>
      <c r="G517" s="6">
        <v>16310</v>
      </c>
      <c r="H517" s="1">
        <v>16310</v>
      </c>
      <c r="I517" s="1">
        <v>16310</v>
      </c>
      <c r="J517" s="1">
        <v>16310</v>
      </c>
      <c r="K517" s="1">
        <v>0</v>
      </c>
      <c r="L517" s="1">
        <v>0</v>
      </c>
      <c r="M517" s="1">
        <v>0</v>
      </c>
      <c r="N517" s="6">
        <v>0</v>
      </c>
      <c r="O517" s="1">
        <v>0</v>
      </c>
      <c r="P517" s="1">
        <v>0</v>
      </c>
      <c r="Q517" s="1">
        <v>0</v>
      </c>
      <c r="R517" s="1">
        <v>0</v>
      </c>
      <c r="S517" s="1">
        <v>0</v>
      </c>
      <c r="T517" s="3">
        <v>0</v>
      </c>
      <c r="U517" s="1">
        <v>0</v>
      </c>
      <c r="V517" s="1">
        <v>0</v>
      </c>
      <c r="W517" s="35">
        <f t="shared" si="144"/>
        <v>112.12049344016057</v>
      </c>
    </row>
    <row r="518" spans="1:28" ht="13.9" customHeight="1" x14ac:dyDescent="0.15">
      <c r="A518" s="2" t="s">
        <v>0</v>
      </c>
      <c r="B518" s="2" t="s">
        <v>0</v>
      </c>
      <c r="C518" s="2" t="s">
        <v>67</v>
      </c>
      <c r="D518" s="40" t="s">
        <v>68</v>
      </c>
      <c r="E518" s="41"/>
      <c r="F518" s="6">
        <v>33212</v>
      </c>
      <c r="G518" s="6">
        <v>35167</v>
      </c>
      <c r="H518" s="1">
        <v>35167</v>
      </c>
      <c r="I518" s="1">
        <v>35167</v>
      </c>
      <c r="J518" s="1">
        <v>35167</v>
      </c>
      <c r="K518" s="1">
        <v>0</v>
      </c>
      <c r="L518" s="1">
        <v>0</v>
      </c>
      <c r="M518" s="1">
        <v>0</v>
      </c>
      <c r="N518" s="6">
        <v>0</v>
      </c>
      <c r="O518" s="1">
        <v>0</v>
      </c>
      <c r="P518" s="1">
        <v>0</v>
      </c>
      <c r="Q518" s="1">
        <v>0</v>
      </c>
      <c r="R518" s="1">
        <v>0</v>
      </c>
      <c r="S518" s="1">
        <v>0</v>
      </c>
      <c r="T518" s="3">
        <v>0</v>
      </c>
      <c r="U518" s="1">
        <v>0</v>
      </c>
      <c r="V518" s="1">
        <v>0</v>
      </c>
      <c r="W518" s="35">
        <f t="shared" si="144"/>
        <v>105.88642659279779</v>
      </c>
    </row>
    <row r="519" spans="1:28" ht="8.25" customHeight="1" x14ac:dyDescent="0.15">
      <c r="A519" s="2" t="s">
        <v>0</v>
      </c>
      <c r="B519" s="2" t="s">
        <v>0</v>
      </c>
      <c r="C519" s="2" t="s">
        <v>69</v>
      </c>
      <c r="D519" s="40" t="s">
        <v>70</v>
      </c>
      <c r="E519" s="41"/>
      <c r="F519" s="6">
        <v>4019</v>
      </c>
      <c r="G519" s="6">
        <v>5013</v>
      </c>
      <c r="H519" s="1">
        <v>5013</v>
      </c>
      <c r="I519" s="1">
        <v>5013</v>
      </c>
      <c r="J519" s="1">
        <v>5013</v>
      </c>
      <c r="K519" s="1">
        <v>0</v>
      </c>
      <c r="L519" s="1">
        <v>0</v>
      </c>
      <c r="M519" s="1">
        <v>0</v>
      </c>
      <c r="N519" s="6">
        <v>0</v>
      </c>
      <c r="O519" s="1">
        <v>0</v>
      </c>
      <c r="P519" s="1">
        <v>0</v>
      </c>
      <c r="Q519" s="1">
        <v>0</v>
      </c>
      <c r="R519" s="1">
        <v>0</v>
      </c>
      <c r="S519" s="1">
        <v>0</v>
      </c>
      <c r="T519" s="3">
        <v>0</v>
      </c>
      <c r="U519" s="1">
        <v>0</v>
      </c>
      <c r="V519" s="1">
        <v>0</v>
      </c>
      <c r="W519" s="35">
        <f t="shared" si="144"/>
        <v>124.7325205274944</v>
      </c>
    </row>
    <row r="520" spans="1:28" ht="13.9" customHeight="1" x14ac:dyDescent="0.15">
      <c r="A520" s="2" t="s">
        <v>0</v>
      </c>
      <c r="B520" s="2" t="s">
        <v>0</v>
      </c>
      <c r="C520" s="2" t="s">
        <v>23</v>
      </c>
      <c r="D520" s="40" t="s">
        <v>24</v>
      </c>
      <c r="E520" s="41"/>
      <c r="F520" s="6">
        <v>200</v>
      </c>
      <c r="G520" s="6">
        <v>200</v>
      </c>
      <c r="H520" s="1">
        <v>200</v>
      </c>
      <c r="I520" s="1">
        <v>200</v>
      </c>
      <c r="J520" s="1">
        <v>0</v>
      </c>
      <c r="K520" s="1">
        <v>200</v>
      </c>
      <c r="L520" s="1">
        <v>0</v>
      </c>
      <c r="M520" s="1">
        <v>0</v>
      </c>
      <c r="N520" s="6">
        <v>0</v>
      </c>
      <c r="O520" s="1">
        <v>0</v>
      </c>
      <c r="P520" s="1">
        <v>0</v>
      </c>
      <c r="Q520" s="1">
        <v>0</v>
      </c>
      <c r="R520" s="1">
        <v>0</v>
      </c>
      <c r="S520" s="1">
        <v>0</v>
      </c>
      <c r="T520" s="3">
        <v>0</v>
      </c>
      <c r="U520" s="1">
        <v>0</v>
      </c>
      <c r="V520" s="1">
        <v>0</v>
      </c>
      <c r="W520" s="35">
        <f t="shared" si="144"/>
        <v>100</v>
      </c>
    </row>
    <row r="521" spans="1:28" ht="13.9" customHeight="1" x14ac:dyDescent="0.15">
      <c r="A521" s="2" t="s">
        <v>0</v>
      </c>
      <c r="B521" s="2" t="s">
        <v>0</v>
      </c>
      <c r="C521" s="2" t="s">
        <v>210</v>
      </c>
      <c r="D521" s="40" t="s">
        <v>211</v>
      </c>
      <c r="E521" s="41"/>
      <c r="F521" s="6">
        <v>870</v>
      </c>
      <c r="G521" s="6">
        <v>870</v>
      </c>
      <c r="H521" s="1">
        <v>870</v>
      </c>
      <c r="I521" s="1">
        <v>870</v>
      </c>
      <c r="J521" s="1">
        <v>0</v>
      </c>
      <c r="K521" s="1">
        <v>870</v>
      </c>
      <c r="L521" s="1">
        <v>0</v>
      </c>
      <c r="M521" s="1">
        <v>0</v>
      </c>
      <c r="N521" s="6">
        <v>0</v>
      </c>
      <c r="O521" s="1">
        <v>0</v>
      </c>
      <c r="P521" s="1">
        <v>0</v>
      </c>
      <c r="Q521" s="1">
        <v>0</v>
      </c>
      <c r="R521" s="1">
        <v>0</v>
      </c>
      <c r="S521" s="1">
        <v>0</v>
      </c>
      <c r="T521" s="3">
        <v>0</v>
      </c>
      <c r="U521" s="1">
        <v>0</v>
      </c>
      <c r="V521" s="1">
        <v>0</v>
      </c>
      <c r="W521" s="35">
        <f t="shared" si="144"/>
        <v>100</v>
      </c>
    </row>
    <row r="522" spans="1:28" ht="13.9" customHeight="1" x14ac:dyDescent="0.15">
      <c r="A522" s="5" t="s">
        <v>0</v>
      </c>
      <c r="B522" s="5" t="s">
        <v>0</v>
      </c>
      <c r="C522" s="5" t="s">
        <v>210</v>
      </c>
      <c r="D522" s="44" t="s">
        <v>130</v>
      </c>
      <c r="E522" s="41"/>
      <c r="F522" s="6">
        <v>80</v>
      </c>
      <c r="G522" s="6">
        <v>0</v>
      </c>
      <c r="H522" s="6">
        <v>0</v>
      </c>
      <c r="I522" s="6">
        <v>0</v>
      </c>
      <c r="J522" s="6">
        <v>0</v>
      </c>
      <c r="K522" s="6">
        <v>0</v>
      </c>
      <c r="L522" s="6">
        <v>0</v>
      </c>
      <c r="M522" s="6">
        <v>0</v>
      </c>
      <c r="N522" s="6">
        <v>0</v>
      </c>
      <c r="O522" s="6">
        <v>0</v>
      </c>
      <c r="P522" s="6">
        <v>0</v>
      </c>
      <c r="Q522" s="6">
        <v>0</v>
      </c>
      <c r="R522" s="6">
        <v>0</v>
      </c>
      <c r="S522" s="6">
        <v>0</v>
      </c>
      <c r="T522" s="6">
        <v>0</v>
      </c>
      <c r="U522" s="6">
        <v>0</v>
      </c>
      <c r="V522" s="6">
        <v>0</v>
      </c>
      <c r="W522" s="35">
        <f t="shared" si="144"/>
        <v>0</v>
      </c>
    </row>
    <row r="523" spans="1:28" ht="15.75" customHeight="1" x14ac:dyDescent="0.15">
      <c r="A523" s="2" t="s">
        <v>0</v>
      </c>
      <c r="B523" s="2" t="s">
        <v>0</v>
      </c>
      <c r="C523" s="2" t="s">
        <v>135</v>
      </c>
      <c r="D523" s="40" t="s">
        <v>136</v>
      </c>
      <c r="E523" s="41"/>
      <c r="F523" s="6">
        <v>17668</v>
      </c>
      <c r="G523" s="6">
        <v>19303</v>
      </c>
      <c r="H523" s="1">
        <v>19303</v>
      </c>
      <c r="I523" s="1">
        <v>19303</v>
      </c>
      <c r="J523" s="1">
        <v>0</v>
      </c>
      <c r="K523" s="1">
        <v>19303</v>
      </c>
      <c r="L523" s="1">
        <v>0</v>
      </c>
      <c r="M523" s="1">
        <v>0</v>
      </c>
      <c r="N523" s="6">
        <v>0</v>
      </c>
      <c r="O523" s="1">
        <v>0</v>
      </c>
      <c r="P523" s="1">
        <v>0</v>
      </c>
      <c r="Q523" s="1">
        <v>0</v>
      </c>
      <c r="R523" s="1">
        <v>0</v>
      </c>
      <c r="S523" s="1">
        <v>0</v>
      </c>
      <c r="T523" s="3">
        <v>0</v>
      </c>
      <c r="U523" s="1">
        <v>0</v>
      </c>
      <c r="V523" s="1">
        <v>0</v>
      </c>
      <c r="W523" s="35">
        <f t="shared" ref="W523:W586" si="161">G523/F523*100</f>
        <v>109.25401856463664</v>
      </c>
    </row>
    <row r="524" spans="1:28" s="9" customFormat="1" ht="13.9" customHeight="1" x14ac:dyDescent="0.15">
      <c r="A524" s="7" t="s">
        <v>0</v>
      </c>
      <c r="B524" s="7" t="s">
        <v>284</v>
      </c>
      <c r="C524" s="7" t="s">
        <v>0</v>
      </c>
      <c r="D524" s="42" t="s">
        <v>285</v>
      </c>
      <c r="E524" s="43"/>
      <c r="F524" s="8">
        <f>SUM(F525:F526)</f>
        <v>186000</v>
      </c>
      <c r="G524" s="8">
        <f>SUM(G525:G526)</f>
        <v>60000</v>
      </c>
      <c r="H524" s="8">
        <f t="shared" ref="H524:V524" si="162">SUM(H525:H526)</f>
        <v>60000</v>
      </c>
      <c r="I524" s="8">
        <f t="shared" si="162"/>
        <v>0</v>
      </c>
      <c r="J524" s="8">
        <f t="shared" si="162"/>
        <v>0</v>
      </c>
      <c r="K524" s="8">
        <f t="shared" si="162"/>
        <v>0</v>
      </c>
      <c r="L524" s="8">
        <f t="shared" si="162"/>
        <v>0</v>
      </c>
      <c r="M524" s="8">
        <f t="shared" si="162"/>
        <v>60000</v>
      </c>
      <c r="N524" s="8">
        <f t="shared" si="162"/>
        <v>0</v>
      </c>
      <c r="O524" s="8">
        <f t="shared" si="162"/>
        <v>0</v>
      </c>
      <c r="P524" s="8">
        <f t="shared" si="162"/>
        <v>0</v>
      </c>
      <c r="Q524" s="8">
        <f t="shared" si="162"/>
        <v>0</v>
      </c>
      <c r="R524" s="8">
        <f t="shared" si="162"/>
        <v>0</v>
      </c>
      <c r="S524" s="8">
        <f t="shared" si="162"/>
        <v>0</v>
      </c>
      <c r="T524" s="8">
        <f t="shared" ref="T524" si="163">SUM(T525:T526)</f>
        <v>0</v>
      </c>
      <c r="U524" s="8">
        <f t="shared" si="162"/>
        <v>0</v>
      </c>
      <c r="V524" s="8">
        <f t="shared" si="162"/>
        <v>0</v>
      </c>
      <c r="W524" s="31">
        <f t="shared" si="161"/>
        <v>32.258064516129032</v>
      </c>
      <c r="X524" s="23"/>
      <c r="Y524" s="23"/>
      <c r="Z524" s="23"/>
      <c r="AA524" s="23"/>
      <c r="AB524" s="23"/>
    </row>
    <row r="525" spans="1:28" ht="8.25" customHeight="1" x14ac:dyDescent="0.15">
      <c r="A525" s="2" t="s">
        <v>0</v>
      </c>
      <c r="B525" s="2" t="s">
        <v>0</v>
      </c>
      <c r="C525" s="2" t="s">
        <v>286</v>
      </c>
      <c r="D525" s="40" t="s">
        <v>287</v>
      </c>
      <c r="E525" s="41"/>
      <c r="F525" s="6">
        <v>185300</v>
      </c>
      <c r="G525" s="6">
        <v>58000</v>
      </c>
      <c r="H525" s="1">
        <v>58000</v>
      </c>
      <c r="I525" s="1">
        <v>0</v>
      </c>
      <c r="J525" s="1">
        <v>0</v>
      </c>
      <c r="K525" s="1">
        <v>0</v>
      </c>
      <c r="L525" s="1">
        <v>0</v>
      </c>
      <c r="M525" s="1">
        <v>58000</v>
      </c>
      <c r="N525" s="6">
        <v>0</v>
      </c>
      <c r="O525" s="1">
        <v>0</v>
      </c>
      <c r="P525" s="1">
        <v>0</v>
      </c>
      <c r="Q525" s="1">
        <v>0</v>
      </c>
      <c r="R525" s="1">
        <v>0</v>
      </c>
      <c r="S525" s="1">
        <v>0</v>
      </c>
      <c r="T525" s="3">
        <v>0</v>
      </c>
      <c r="U525" s="1">
        <v>0</v>
      </c>
      <c r="V525" s="1">
        <v>0</v>
      </c>
      <c r="W525" s="35">
        <f t="shared" si="161"/>
        <v>31.300593631948193</v>
      </c>
    </row>
    <row r="526" spans="1:28" ht="8.25" customHeight="1" x14ac:dyDescent="0.15">
      <c r="A526" s="2" t="s">
        <v>0</v>
      </c>
      <c r="B526" s="2" t="s">
        <v>0</v>
      </c>
      <c r="C526" s="2" t="s">
        <v>288</v>
      </c>
      <c r="D526" s="40" t="s">
        <v>289</v>
      </c>
      <c r="E526" s="41"/>
      <c r="F526" s="6">
        <v>700</v>
      </c>
      <c r="G526" s="6">
        <v>2000</v>
      </c>
      <c r="H526" s="1">
        <v>2000</v>
      </c>
      <c r="I526" s="1">
        <v>0</v>
      </c>
      <c r="J526" s="1">
        <v>0</v>
      </c>
      <c r="K526" s="1">
        <v>0</v>
      </c>
      <c r="L526" s="1">
        <v>0</v>
      </c>
      <c r="M526" s="1">
        <v>2000</v>
      </c>
      <c r="N526" s="6">
        <v>0</v>
      </c>
      <c r="O526" s="1">
        <v>0</v>
      </c>
      <c r="P526" s="1">
        <v>0</v>
      </c>
      <c r="Q526" s="1">
        <v>0</v>
      </c>
      <c r="R526" s="1">
        <v>0</v>
      </c>
      <c r="S526" s="1">
        <v>0</v>
      </c>
      <c r="T526" s="3">
        <v>0</v>
      </c>
      <c r="U526" s="1">
        <v>0</v>
      </c>
      <c r="V526" s="1">
        <v>0</v>
      </c>
      <c r="W526" s="35">
        <f t="shared" si="161"/>
        <v>285.71428571428572</v>
      </c>
    </row>
    <row r="527" spans="1:28" s="9" customFormat="1" ht="8.25" customHeight="1" x14ac:dyDescent="0.15">
      <c r="A527" s="7" t="s">
        <v>0</v>
      </c>
      <c r="B527" s="7" t="s">
        <v>290</v>
      </c>
      <c r="C527" s="7" t="s">
        <v>0</v>
      </c>
      <c r="D527" s="42" t="s">
        <v>38</v>
      </c>
      <c r="E527" s="43"/>
      <c r="F527" s="8">
        <f>SUM(F528:F530)</f>
        <v>8303.81</v>
      </c>
      <c r="G527" s="8">
        <f>SUM(G528:G530)</f>
        <v>9361</v>
      </c>
      <c r="H527" s="8">
        <f t="shared" ref="H527:V527" si="164">SUM(H528:H530)</f>
        <v>9361</v>
      </c>
      <c r="I527" s="8">
        <f t="shared" si="164"/>
        <v>9361</v>
      </c>
      <c r="J527" s="8">
        <f t="shared" si="164"/>
        <v>9361</v>
      </c>
      <c r="K527" s="8">
        <f t="shared" si="164"/>
        <v>0</v>
      </c>
      <c r="L527" s="8">
        <f t="shared" si="164"/>
        <v>0</v>
      </c>
      <c r="M527" s="8">
        <f t="shared" si="164"/>
        <v>0</v>
      </c>
      <c r="N527" s="8">
        <f t="shared" si="164"/>
        <v>0</v>
      </c>
      <c r="O527" s="8">
        <f t="shared" si="164"/>
        <v>0</v>
      </c>
      <c r="P527" s="8">
        <f t="shared" si="164"/>
        <v>0</v>
      </c>
      <c r="Q527" s="8">
        <f t="shared" si="164"/>
        <v>0</v>
      </c>
      <c r="R527" s="8">
        <f t="shared" si="164"/>
        <v>0</v>
      </c>
      <c r="S527" s="8">
        <f t="shared" si="164"/>
        <v>0</v>
      </c>
      <c r="T527" s="8">
        <f t="shared" ref="T527" si="165">SUM(T528:T530)</f>
        <v>0</v>
      </c>
      <c r="U527" s="8">
        <f t="shared" si="164"/>
        <v>0</v>
      </c>
      <c r="V527" s="8">
        <f t="shared" si="164"/>
        <v>0</v>
      </c>
      <c r="W527" s="31">
        <f t="shared" si="161"/>
        <v>112.73138474989193</v>
      </c>
      <c r="X527" s="23"/>
      <c r="Y527" s="23"/>
      <c r="Z527" s="23"/>
      <c r="AA527" s="23"/>
      <c r="AB527" s="23"/>
    </row>
    <row r="528" spans="1:28" ht="13.9" customHeight="1" x14ac:dyDescent="0.15">
      <c r="A528" s="2" t="s">
        <v>0</v>
      </c>
      <c r="B528" s="2" t="s">
        <v>0</v>
      </c>
      <c r="C528" s="2" t="s">
        <v>107</v>
      </c>
      <c r="D528" s="40" t="s">
        <v>108</v>
      </c>
      <c r="E528" s="41"/>
      <c r="F528" s="6">
        <v>6998.83</v>
      </c>
      <c r="G528" s="6">
        <v>7824</v>
      </c>
      <c r="H528" s="1">
        <v>7824</v>
      </c>
      <c r="I528" s="1">
        <v>7824</v>
      </c>
      <c r="J528" s="1">
        <v>7824</v>
      </c>
      <c r="K528" s="1">
        <v>0</v>
      </c>
      <c r="L528" s="1">
        <v>0</v>
      </c>
      <c r="M528" s="1">
        <v>0</v>
      </c>
      <c r="N528" s="6">
        <v>0</v>
      </c>
      <c r="O528" s="1">
        <v>0</v>
      </c>
      <c r="P528" s="1">
        <v>0</v>
      </c>
      <c r="Q528" s="1">
        <v>0</v>
      </c>
      <c r="R528" s="1">
        <v>0</v>
      </c>
      <c r="S528" s="1">
        <v>0</v>
      </c>
      <c r="T528" s="3">
        <v>0</v>
      </c>
      <c r="U528" s="1">
        <v>0</v>
      </c>
      <c r="V528" s="1">
        <v>0</v>
      </c>
      <c r="W528" s="35">
        <f t="shared" si="161"/>
        <v>111.79011349039769</v>
      </c>
    </row>
    <row r="529" spans="1:28" ht="13.9" customHeight="1" x14ac:dyDescent="0.15">
      <c r="A529" s="2" t="s">
        <v>0</v>
      </c>
      <c r="B529" s="2" t="s">
        <v>0</v>
      </c>
      <c r="C529" s="2" t="s">
        <v>67</v>
      </c>
      <c r="D529" s="40" t="s">
        <v>68</v>
      </c>
      <c r="E529" s="41"/>
      <c r="F529" s="6">
        <v>1203.1300000000001</v>
      </c>
      <c r="G529" s="6">
        <v>1345</v>
      </c>
      <c r="H529" s="1">
        <v>1345</v>
      </c>
      <c r="I529" s="1">
        <v>1345</v>
      </c>
      <c r="J529" s="1">
        <v>1345</v>
      </c>
      <c r="K529" s="1">
        <v>0</v>
      </c>
      <c r="L529" s="1">
        <v>0</v>
      </c>
      <c r="M529" s="1">
        <v>0</v>
      </c>
      <c r="N529" s="6">
        <v>0</v>
      </c>
      <c r="O529" s="1">
        <v>0</v>
      </c>
      <c r="P529" s="1">
        <v>0</v>
      </c>
      <c r="Q529" s="1">
        <v>0</v>
      </c>
      <c r="R529" s="1">
        <v>0</v>
      </c>
      <c r="S529" s="1">
        <v>0</v>
      </c>
      <c r="T529" s="3">
        <v>0</v>
      </c>
      <c r="U529" s="1">
        <v>0</v>
      </c>
      <c r="V529" s="1">
        <v>0</v>
      </c>
      <c r="W529" s="35">
        <f t="shared" si="161"/>
        <v>111.79174320314512</v>
      </c>
    </row>
    <row r="530" spans="1:28" s="13" customFormat="1" ht="8.25" customHeight="1" thickBot="1" x14ac:dyDescent="0.2">
      <c r="A530" s="4" t="s">
        <v>0</v>
      </c>
      <c r="B530" s="4" t="s">
        <v>0</v>
      </c>
      <c r="C530" s="4" t="s">
        <v>69</v>
      </c>
      <c r="D530" s="53" t="s">
        <v>70</v>
      </c>
      <c r="E530" s="54"/>
      <c r="F530" s="11">
        <v>101.85</v>
      </c>
      <c r="G530" s="11">
        <v>192</v>
      </c>
      <c r="H530" s="12">
        <v>192</v>
      </c>
      <c r="I530" s="12">
        <v>192</v>
      </c>
      <c r="J530" s="12">
        <v>192</v>
      </c>
      <c r="K530" s="12">
        <v>0</v>
      </c>
      <c r="L530" s="12">
        <v>0</v>
      </c>
      <c r="M530" s="12">
        <v>0</v>
      </c>
      <c r="N530" s="11">
        <v>0</v>
      </c>
      <c r="O530" s="12">
        <v>0</v>
      </c>
      <c r="P530" s="12">
        <v>0</v>
      </c>
      <c r="Q530" s="12">
        <v>0</v>
      </c>
      <c r="R530" s="12">
        <v>0</v>
      </c>
      <c r="S530" s="12">
        <v>0</v>
      </c>
      <c r="T530" s="12">
        <v>0</v>
      </c>
      <c r="U530" s="12">
        <v>0</v>
      </c>
      <c r="V530" s="12">
        <v>0</v>
      </c>
      <c r="W530" s="36">
        <f t="shared" si="161"/>
        <v>188.51251840942564</v>
      </c>
    </row>
    <row r="531" spans="1:28" s="17" customFormat="1" ht="9.75" customHeight="1" thickBot="1" x14ac:dyDescent="0.2">
      <c r="A531" s="14" t="s">
        <v>291</v>
      </c>
      <c r="B531" s="15" t="s">
        <v>0</v>
      </c>
      <c r="C531" s="15" t="s">
        <v>0</v>
      </c>
      <c r="D531" s="55" t="s">
        <v>292</v>
      </c>
      <c r="E531" s="56"/>
      <c r="F531" s="16">
        <f>SUM(F532,F546,F558,F560,F570)</f>
        <v>7915219</v>
      </c>
      <c r="G531" s="16">
        <f t="shared" ref="G531:V531" si="166">SUM(G532,G546,G558,G560,G570)</f>
        <v>7081982</v>
      </c>
      <c r="H531" s="16">
        <f t="shared" si="166"/>
        <v>7081982</v>
      </c>
      <c r="I531" s="16">
        <f t="shared" si="166"/>
        <v>313882</v>
      </c>
      <c r="J531" s="16">
        <f t="shared" si="166"/>
        <v>179225</v>
      </c>
      <c r="K531" s="16">
        <f t="shared" si="166"/>
        <v>134657</v>
      </c>
      <c r="L531" s="16">
        <f t="shared" si="166"/>
        <v>0</v>
      </c>
      <c r="M531" s="16">
        <f t="shared" si="166"/>
        <v>6768100</v>
      </c>
      <c r="N531" s="16">
        <f t="shared" si="166"/>
        <v>0</v>
      </c>
      <c r="O531" s="16">
        <f t="shared" si="166"/>
        <v>0</v>
      </c>
      <c r="P531" s="16">
        <f t="shared" si="166"/>
        <v>0</v>
      </c>
      <c r="Q531" s="16">
        <f t="shared" si="166"/>
        <v>0</v>
      </c>
      <c r="R531" s="16">
        <f t="shared" si="166"/>
        <v>0</v>
      </c>
      <c r="S531" s="16">
        <f t="shared" si="166"/>
        <v>0</v>
      </c>
      <c r="T531" s="16">
        <f t="shared" ref="T531" si="167">SUM(T532,T546,T558,T560,T570)</f>
        <v>0</v>
      </c>
      <c r="U531" s="16">
        <f t="shared" si="166"/>
        <v>0</v>
      </c>
      <c r="V531" s="16">
        <f t="shared" si="166"/>
        <v>0</v>
      </c>
      <c r="W531" s="34">
        <f t="shared" si="161"/>
        <v>89.47297604778845</v>
      </c>
      <c r="X531" s="23"/>
      <c r="Y531" s="23"/>
      <c r="Z531" s="23"/>
      <c r="AA531" s="23"/>
      <c r="AB531" s="23"/>
    </row>
    <row r="532" spans="1:28" s="23" customFormat="1" ht="8.25" customHeight="1" x14ac:dyDescent="0.15">
      <c r="A532" s="21" t="s">
        <v>0</v>
      </c>
      <c r="B532" s="21" t="s">
        <v>293</v>
      </c>
      <c r="C532" s="21" t="s">
        <v>0</v>
      </c>
      <c r="D532" s="57" t="s">
        <v>294</v>
      </c>
      <c r="E532" s="58"/>
      <c r="F532" s="22">
        <f>SUM(F533:F545)</f>
        <v>4162791</v>
      </c>
      <c r="G532" s="22">
        <f>SUM(G533:G545)</f>
        <v>3773547</v>
      </c>
      <c r="H532" s="22">
        <f t="shared" ref="H532:V532" si="168">SUM(H533:H545)</f>
        <v>3773547</v>
      </c>
      <c r="I532" s="22">
        <f t="shared" si="168"/>
        <v>75983</v>
      </c>
      <c r="J532" s="22">
        <f t="shared" si="168"/>
        <v>47844</v>
      </c>
      <c r="K532" s="22">
        <f t="shared" si="168"/>
        <v>28139</v>
      </c>
      <c r="L532" s="22">
        <f t="shared" si="168"/>
        <v>0</v>
      </c>
      <c r="M532" s="22">
        <f t="shared" si="168"/>
        <v>3697564</v>
      </c>
      <c r="N532" s="22">
        <f t="shared" si="168"/>
        <v>0</v>
      </c>
      <c r="O532" s="22">
        <f t="shared" si="168"/>
        <v>0</v>
      </c>
      <c r="P532" s="22">
        <f t="shared" si="168"/>
        <v>0</v>
      </c>
      <c r="Q532" s="22">
        <f t="shared" si="168"/>
        <v>0</v>
      </c>
      <c r="R532" s="22">
        <f t="shared" si="168"/>
        <v>0</v>
      </c>
      <c r="S532" s="22">
        <f t="shared" si="168"/>
        <v>0</v>
      </c>
      <c r="T532" s="22">
        <f t="shared" ref="T532" si="169">SUM(T533:T545)</f>
        <v>0</v>
      </c>
      <c r="U532" s="22">
        <f t="shared" si="168"/>
        <v>0</v>
      </c>
      <c r="V532" s="22">
        <f t="shared" si="168"/>
        <v>0</v>
      </c>
      <c r="W532" s="33">
        <f t="shared" si="161"/>
        <v>90.649446489146342</v>
      </c>
    </row>
    <row r="533" spans="1:28" ht="47.45" customHeight="1" x14ac:dyDescent="0.15">
      <c r="A533" s="2" t="s">
        <v>0</v>
      </c>
      <c r="B533" s="2" t="s">
        <v>0</v>
      </c>
      <c r="C533" s="2" t="s">
        <v>264</v>
      </c>
      <c r="D533" s="40" t="s">
        <v>265</v>
      </c>
      <c r="E533" s="41"/>
      <c r="F533" s="6">
        <v>30000</v>
      </c>
      <c r="G533" s="6">
        <v>15000</v>
      </c>
      <c r="H533" s="1">
        <v>15000</v>
      </c>
      <c r="I533" s="1">
        <v>15000</v>
      </c>
      <c r="J533" s="1">
        <v>0</v>
      </c>
      <c r="K533" s="1">
        <v>15000</v>
      </c>
      <c r="L533" s="1">
        <v>0</v>
      </c>
      <c r="M533" s="1">
        <v>0</v>
      </c>
      <c r="N533" s="6">
        <v>0</v>
      </c>
      <c r="O533" s="1">
        <v>0</v>
      </c>
      <c r="P533" s="1">
        <v>0</v>
      </c>
      <c r="Q533" s="1">
        <v>0</v>
      </c>
      <c r="R533" s="1">
        <v>0</v>
      </c>
      <c r="S533" s="1">
        <v>0</v>
      </c>
      <c r="T533" s="3">
        <v>0</v>
      </c>
      <c r="U533" s="1">
        <v>0</v>
      </c>
      <c r="V533" s="1">
        <v>0</v>
      </c>
      <c r="W533" s="35">
        <f t="shared" si="161"/>
        <v>50</v>
      </c>
    </row>
    <row r="534" spans="1:28" ht="8.25" customHeight="1" x14ac:dyDescent="0.15">
      <c r="A534" s="2" t="s">
        <v>0</v>
      </c>
      <c r="B534" s="2" t="s">
        <v>0</v>
      </c>
      <c r="C534" s="2" t="s">
        <v>266</v>
      </c>
      <c r="D534" s="40" t="s">
        <v>267</v>
      </c>
      <c r="E534" s="41"/>
      <c r="F534" s="6">
        <v>4066499</v>
      </c>
      <c r="G534" s="6">
        <v>3697564</v>
      </c>
      <c r="H534" s="1">
        <v>3697564</v>
      </c>
      <c r="I534" s="1">
        <v>0</v>
      </c>
      <c r="J534" s="1">
        <v>0</v>
      </c>
      <c r="K534" s="1">
        <v>0</v>
      </c>
      <c r="L534" s="1">
        <v>0</v>
      </c>
      <c r="M534" s="1">
        <v>3697564</v>
      </c>
      <c r="N534" s="6">
        <v>0</v>
      </c>
      <c r="O534" s="1">
        <v>0</v>
      </c>
      <c r="P534" s="1">
        <v>0</v>
      </c>
      <c r="Q534" s="1">
        <v>0</v>
      </c>
      <c r="R534" s="1">
        <v>0</v>
      </c>
      <c r="S534" s="1">
        <v>0</v>
      </c>
      <c r="T534" s="3">
        <v>0</v>
      </c>
      <c r="U534" s="1">
        <v>0</v>
      </c>
      <c r="V534" s="1">
        <v>0</v>
      </c>
      <c r="W534" s="35">
        <f t="shared" si="161"/>
        <v>90.927453812235044</v>
      </c>
    </row>
    <row r="535" spans="1:28" ht="13.9" customHeight="1" x14ac:dyDescent="0.15">
      <c r="A535" s="2" t="s">
        <v>0</v>
      </c>
      <c r="B535" s="2" t="s">
        <v>0</v>
      </c>
      <c r="C535" s="2" t="s">
        <v>107</v>
      </c>
      <c r="D535" s="40" t="s">
        <v>108</v>
      </c>
      <c r="E535" s="41"/>
      <c r="F535" s="6">
        <v>38371</v>
      </c>
      <c r="G535" s="6">
        <v>37014</v>
      </c>
      <c r="H535" s="1">
        <v>37014</v>
      </c>
      <c r="I535" s="1">
        <v>37014</v>
      </c>
      <c r="J535" s="1">
        <v>37014</v>
      </c>
      <c r="K535" s="1">
        <v>0</v>
      </c>
      <c r="L535" s="1">
        <v>0</v>
      </c>
      <c r="M535" s="1">
        <v>0</v>
      </c>
      <c r="N535" s="6">
        <v>0</v>
      </c>
      <c r="O535" s="1">
        <v>0</v>
      </c>
      <c r="P535" s="1">
        <v>0</v>
      </c>
      <c r="Q535" s="1">
        <v>0</v>
      </c>
      <c r="R535" s="1">
        <v>0</v>
      </c>
      <c r="S535" s="1">
        <v>0</v>
      </c>
      <c r="T535" s="3">
        <v>0</v>
      </c>
      <c r="U535" s="1">
        <v>0</v>
      </c>
      <c r="V535" s="1">
        <v>0</v>
      </c>
      <c r="W535" s="35">
        <f t="shared" si="161"/>
        <v>96.463475020197535</v>
      </c>
    </row>
    <row r="536" spans="1:28" ht="13.9" customHeight="1" x14ac:dyDescent="0.15">
      <c r="A536" s="2" t="s">
        <v>0</v>
      </c>
      <c r="B536" s="2" t="s">
        <v>0</v>
      </c>
      <c r="C536" s="2" t="s">
        <v>125</v>
      </c>
      <c r="D536" s="40" t="s">
        <v>126</v>
      </c>
      <c r="E536" s="41"/>
      <c r="F536" s="6">
        <v>2300</v>
      </c>
      <c r="G536" s="6">
        <v>2766</v>
      </c>
      <c r="H536" s="1">
        <v>2766</v>
      </c>
      <c r="I536" s="1">
        <v>2766</v>
      </c>
      <c r="J536" s="1">
        <v>2766</v>
      </c>
      <c r="K536" s="1">
        <v>0</v>
      </c>
      <c r="L536" s="1">
        <v>0</v>
      </c>
      <c r="M536" s="1">
        <v>0</v>
      </c>
      <c r="N536" s="6">
        <v>0</v>
      </c>
      <c r="O536" s="1">
        <v>0</v>
      </c>
      <c r="P536" s="1">
        <v>0</v>
      </c>
      <c r="Q536" s="1">
        <v>0</v>
      </c>
      <c r="R536" s="1">
        <v>0</v>
      </c>
      <c r="S536" s="1">
        <v>0</v>
      </c>
      <c r="T536" s="3">
        <v>0</v>
      </c>
      <c r="U536" s="1">
        <v>0</v>
      </c>
      <c r="V536" s="1">
        <v>0</v>
      </c>
      <c r="W536" s="35">
        <f t="shared" si="161"/>
        <v>120.2608695652174</v>
      </c>
    </row>
    <row r="537" spans="1:28" ht="13.9" customHeight="1" x14ac:dyDescent="0.15">
      <c r="A537" s="2" t="s">
        <v>0</v>
      </c>
      <c r="B537" s="2" t="s">
        <v>0</v>
      </c>
      <c r="C537" s="2" t="s">
        <v>67</v>
      </c>
      <c r="D537" s="40" t="s">
        <v>68</v>
      </c>
      <c r="E537" s="41"/>
      <c r="F537" s="6">
        <v>7253</v>
      </c>
      <c r="G537" s="6">
        <v>7089</v>
      </c>
      <c r="H537" s="1">
        <v>7089</v>
      </c>
      <c r="I537" s="1">
        <v>7089</v>
      </c>
      <c r="J537" s="1">
        <v>7089</v>
      </c>
      <c r="K537" s="1">
        <v>0</v>
      </c>
      <c r="L537" s="1">
        <v>0</v>
      </c>
      <c r="M537" s="1">
        <v>0</v>
      </c>
      <c r="N537" s="6">
        <v>0</v>
      </c>
      <c r="O537" s="1">
        <v>0</v>
      </c>
      <c r="P537" s="1">
        <v>0</v>
      </c>
      <c r="Q537" s="1">
        <v>0</v>
      </c>
      <c r="R537" s="1">
        <v>0</v>
      </c>
      <c r="S537" s="1">
        <v>0</v>
      </c>
      <c r="T537" s="3">
        <v>0</v>
      </c>
      <c r="U537" s="1">
        <v>0</v>
      </c>
      <c r="V537" s="1">
        <v>0</v>
      </c>
      <c r="W537" s="35">
        <f t="shared" si="161"/>
        <v>97.738866675858262</v>
      </c>
    </row>
    <row r="538" spans="1:28" ht="8.25" customHeight="1" x14ac:dyDescent="0.15">
      <c r="A538" s="2" t="s">
        <v>0</v>
      </c>
      <c r="B538" s="2" t="s">
        <v>0</v>
      </c>
      <c r="C538" s="2" t="s">
        <v>69</v>
      </c>
      <c r="D538" s="40" t="s">
        <v>70</v>
      </c>
      <c r="E538" s="41"/>
      <c r="F538" s="6">
        <v>999</v>
      </c>
      <c r="G538" s="6">
        <v>975</v>
      </c>
      <c r="H538" s="1">
        <v>975</v>
      </c>
      <c r="I538" s="1">
        <v>975</v>
      </c>
      <c r="J538" s="1">
        <v>975</v>
      </c>
      <c r="K538" s="1">
        <v>0</v>
      </c>
      <c r="L538" s="1">
        <v>0</v>
      </c>
      <c r="M538" s="1">
        <v>0</v>
      </c>
      <c r="N538" s="6">
        <v>0</v>
      </c>
      <c r="O538" s="1">
        <v>0</v>
      </c>
      <c r="P538" s="1">
        <v>0</v>
      </c>
      <c r="Q538" s="1">
        <v>0</v>
      </c>
      <c r="R538" s="1">
        <v>0</v>
      </c>
      <c r="S538" s="1">
        <v>0</v>
      </c>
      <c r="T538" s="3">
        <v>0</v>
      </c>
      <c r="U538" s="1">
        <v>0</v>
      </c>
      <c r="V538" s="1">
        <v>0</v>
      </c>
      <c r="W538" s="35">
        <f t="shared" si="161"/>
        <v>97.597597597597598</v>
      </c>
    </row>
    <row r="539" spans="1:28" ht="13.9" customHeight="1" x14ac:dyDescent="0.15">
      <c r="A539" s="2" t="s">
        <v>0</v>
      </c>
      <c r="B539" s="2" t="s">
        <v>0</v>
      </c>
      <c r="C539" s="2" t="s">
        <v>23</v>
      </c>
      <c r="D539" s="40" t="s">
        <v>24</v>
      </c>
      <c r="E539" s="41"/>
      <c r="F539" s="6">
        <v>3683</v>
      </c>
      <c r="G539" s="6">
        <v>3683</v>
      </c>
      <c r="H539" s="1">
        <v>3683</v>
      </c>
      <c r="I539" s="1">
        <v>3683</v>
      </c>
      <c r="J539" s="1">
        <v>0</v>
      </c>
      <c r="K539" s="1">
        <v>3683</v>
      </c>
      <c r="L539" s="1">
        <v>0</v>
      </c>
      <c r="M539" s="1">
        <v>0</v>
      </c>
      <c r="N539" s="6">
        <v>0</v>
      </c>
      <c r="O539" s="1">
        <v>0</v>
      </c>
      <c r="P539" s="1">
        <v>0</v>
      </c>
      <c r="Q539" s="1">
        <v>0</v>
      </c>
      <c r="R539" s="1">
        <v>0</v>
      </c>
      <c r="S539" s="1">
        <v>0</v>
      </c>
      <c r="T539" s="3">
        <v>0</v>
      </c>
      <c r="U539" s="1">
        <v>0</v>
      </c>
      <c r="V539" s="1">
        <v>0</v>
      </c>
      <c r="W539" s="35">
        <f t="shared" si="161"/>
        <v>100</v>
      </c>
    </row>
    <row r="540" spans="1:28" ht="8.25" customHeight="1" x14ac:dyDescent="0.15">
      <c r="A540" s="2" t="s">
        <v>0</v>
      </c>
      <c r="B540" s="2" t="s">
        <v>0</v>
      </c>
      <c r="C540" s="2" t="s">
        <v>25</v>
      </c>
      <c r="D540" s="40" t="s">
        <v>26</v>
      </c>
      <c r="E540" s="41"/>
      <c r="F540" s="6">
        <v>210</v>
      </c>
      <c r="G540" s="6">
        <v>210</v>
      </c>
      <c r="H540" s="1">
        <v>210</v>
      </c>
      <c r="I540" s="1">
        <v>210</v>
      </c>
      <c r="J540" s="1">
        <v>0</v>
      </c>
      <c r="K540" s="1">
        <v>210</v>
      </c>
      <c r="L540" s="1">
        <v>0</v>
      </c>
      <c r="M540" s="1">
        <v>0</v>
      </c>
      <c r="N540" s="6">
        <v>0</v>
      </c>
      <c r="O540" s="1">
        <v>0</v>
      </c>
      <c r="P540" s="1">
        <v>0</v>
      </c>
      <c r="Q540" s="1">
        <v>0</v>
      </c>
      <c r="R540" s="1">
        <v>0</v>
      </c>
      <c r="S540" s="1">
        <v>0</v>
      </c>
      <c r="T540" s="3">
        <v>0</v>
      </c>
      <c r="U540" s="1">
        <v>0</v>
      </c>
      <c r="V540" s="1">
        <v>0</v>
      </c>
      <c r="W540" s="35">
        <f t="shared" si="161"/>
        <v>100</v>
      </c>
    </row>
    <row r="541" spans="1:28" ht="8.25" customHeight="1" x14ac:dyDescent="0.15">
      <c r="A541" s="2" t="s">
        <v>0</v>
      </c>
      <c r="B541" s="2" t="s">
        <v>0</v>
      </c>
      <c r="C541" s="2" t="s">
        <v>29</v>
      </c>
      <c r="D541" s="40" t="s">
        <v>30</v>
      </c>
      <c r="E541" s="41"/>
      <c r="F541" s="6">
        <v>5853</v>
      </c>
      <c r="G541" s="6">
        <v>5853</v>
      </c>
      <c r="H541" s="1">
        <v>5853</v>
      </c>
      <c r="I541" s="1">
        <v>5853</v>
      </c>
      <c r="J541" s="1">
        <v>0</v>
      </c>
      <c r="K541" s="1">
        <v>5853</v>
      </c>
      <c r="L541" s="1">
        <v>0</v>
      </c>
      <c r="M541" s="1">
        <v>0</v>
      </c>
      <c r="N541" s="6">
        <v>0</v>
      </c>
      <c r="O541" s="1">
        <v>0</v>
      </c>
      <c r="P541" s="1">
        <v>0</v>
      </c>
      <c r="Q541" s="1">
        <v>0</v>
      </c>
      <c r="R541" s="1">
        <v>0</v>
      </c>
      <c r="S541" s="1">
        <v>0</v>
      </c>
      <c r="T541" s="3">
        <v>0</v>
      </c>
      <c r="U541" s="1">
        <v>0</v>
      </c>
      <c r="V541" s="1">
        <v>0</v>
      </c>
      <c r="W541" s="35">
        <f t="shared" si="161"/>
        <v>100</v>
      </c>
    </row>
    <row r="542" spans="1:28" ht="13.9" customHeight="1" x14ac:dyDescent="0.15">
      <c r="A542" s="2" t="s">
        <v>0</v>
      </c>
      <c r="B542" s="2" t="s">
        <v>0</v>
      </c>
      <c r="C542" s="2" t="s">
        <v>117</v>
      </c>
      <c r="D542" s="40" t="s">
        <v>118</v>
      </c>
      <c r="E542" s="41"/>
      <c r="F542" s="6">
        <v>190</v>
      </c>
      <c r="G542" s="6">
        <v>190</v>
      </c>
      <c r="H542" s="1">
        <v>190</v>
      </c>
      <c r="I542" s="1">
        <v>190</v>
      </c>
      <c r="J542" s="1">
        <v>0</v>
      </c>
      <c r="K542" s="1">
        <v>190</v>
      </c>
      <c r="L542" s="1">
        <v>0</v>
      </c>
      <c r="M542" s="1">
        <v>0</v>
      </c>
      <c r="N542" s="6">
        <v>0</v>
      </c>
      <c r="O542" s="1">
        <v>0</v>
      </c>
      <c r="P542" s="1">
        <v>0</v>
      </c>
      <c r="Q542" s="1">
        <v>0</v>
      </c>
      <c r="R542" s="1">
        <v>0</v>
      </c>
      <c r="S542" s="1">
        <v>0</v>
      </c>
      <c r="T542" s="3">
        <v>0</v>
      </c>
      <c r="U542" s="1">
        <v>0</v>
      </c>
      <c r="V542" s="1">
        <v>0</v>
      </c>
      <c r="W542" s="35">
        <f t="shared" si="161"/>
        <v>100</v>
      </c>
    </row>
    <row r="543" spans="1:28" ht="13.9" customHeight="1" x14ac:dyDescent="0.15">
      <c r="A543" s="2" t="s">
        <v>0</v>
      </c>
      <c r="B543" s="2" t="s">
        <v>0</v>
      </c>
      <c r="C543" s="2" t="s">
        <v>135</v>
      </c>
      <c r="D543" s="40" t="s">
        <v>136</v>
      </c>
      <c r="E543" s="41"/>
      <c r="F543" s="6">
        <v>1186</v>
      </c>
      <c r="G543" s="6">
        <v>1186</v>
      </c>
      <c r="H543" s="1">
        <v>1186</v>
      </c>
      <c r="I543" s="1">
        <v>1186</v>
      </c>
      <c r="J543" s="1">
        <v>0</v>
      </c>
      <c r="K543" s="1">
        <v>1186</v>
      </c>
      <c r="L543" s="1">
        <v>0</v>
      </c>
      <c r="M543" s="1">
        <v>0</v>
      </c>
      <c r="N543" s="6">
        <v>0</v>
      </c>
      <c r="O543" s="1">
        <v>0</v>
      </c>
      <c r="P543" s="1">
        <v>0</v>
      </c>
      <c r="Q543" s="1">
        <v>0</v>
      </c>
      <c r="R543" s="1">
        <v>0</v>
      </c>
      <c r="S543" s="1">
        <v>0</v>
      </c>
      <c r="T543" s="3">
        <v>0</v>
      </c>
      <c r="U543" s="1">
        <v>0</v>
      </c>
      <c r="V543" s="1">
        <v>0</v>
      </c>
      <c r="W543" s="35">
        <f t="shared" si="161"/>
        <v>100</v>
      </c>
    </row>
    <row r="544" spans="1:28" ht="47.45" customHeight="1" x14ac:dyDescent="0.15">
      <c r="A544" s="2" t="s">
        <v>0</v>
      </c>
      <c r="B544" s="2" t="s">
        <v>0</v>
      </c>
      <c r="C544" s="2" t="s">
        <v>295</v>
      </c>
      <c r="D544" s="40" t="s">
        <v>296</v>
      </c>
      <c r="E544" s="41"/>
      <c r="F544" s="6">
        <v>5300</v>
      </c>
      <c r="G544" s="6">
        <v>1070</v>
      </c>
      <c r="H544" s="1">
        <v>1070</v>
      </c>
      <c r="I544" s="1">
        <v>1070</v>
      </c>
      <c r="J544" s="1">
        <v>0</v>
      </c>
      <c r="K544" s="1">
        <v>1070</v>
      </c>
      <c r="L544" s="1">
        <v>0</v>
      </c>
      <c r="M544" s="1">
        <v>0</v>
      </c>
      <c r="N544" s="6">
        <v>0</v>
      </c>
      <c r="O544" s="1">
        <v>0</v>
      </c>
      <c r="P544" s="1">
        <v>0</v>
      </c>
      <c r="Q544" s="1">
        <v>0</v>
      </c>
      <c r="R544" s="1">
        <v>0</v>
      </c>
      <c r="S544" s="1">
        <v>0</v>
      </c>
      <c r="T544" s="3">
        <v>0</v>
      </c>
      <c r="U544" s="1">
        <v>0</v>
      </c>
      <c r="V544" s="1">
        <v>0</v>
      </c>
      <c r="W544" s="35">
        <f t="shared" si="161"/>
        <v>20.188679245283019</v>
      </c>
    </row>
    <row r="545" spans="1:28" ht="19.5" customHeight="1" x14ac:dyDescent="0.15">
      <c r="A545" s="2" t="s">
        <v>0</v>
      </c>
      <c r="B545" s="2" t="s">
        <v>0</v>
      </c>
      <c r="C545" s="2" t="s">
        <v>119</v>
      </c>
      <c r="D545" s="40" t="s">
        <v>120</v>
      </c>
      <c r="E545" s="41"/>
      <c r="F545" s="6">
        <v>947</v>
      </c>
      <c r="G545" s="6">
        <v>947</v>
      </c>
      <c r="H545" s="1">
        <v>947</v>
      </c>
      <c r="I545" s="1">
        <v>947</v>
      </c>
      <c r="J545" s="1">
        <v>0</v>
      </c>
      <c r="K545" s="1">
        <v>947</v>
      </c>
      <c r="L545" s="1">
        <v>0</v>
      </c>
      <c r="M545" s="1">
        <v>0</v>
      </c>
      <c r="N545" s="6">
        <v>0</v>
      </c>
      <c r="O545" s="1">
        <v>0</v>
      </c>
      <c r="P545" s="1">
        <v>0</v>
      </c>
      <c r="Q545" s="1">
        <v>0</v>
      </c>
      <c r="R545" s="1">
        <v>0</v>
      </c>
      <c r="S545" s="1">
        <v>0</v>
      </c>
      <c r="T545" s="3">
        <v>0</v>
      </c>
      <c r="U545" s="1">
        <v>0</v>
      </c>
      <c r="V545" s="1">
        <v>0</v>
      </c>
      <c r="W545" s="35">
        <f t="shared" si="161"/>
        <v>100</v>
      </c>
    </row>
    <row r="546" spans="1:28" s="9" customFormat="1" ht="42" customHeight="1" x14ac:dyDescent="0.15">
      <c r="A546" s="7" t="s">
        <v>0</v>
      </c>
      <c r="B546" s="7" t="s">
        <v>297</v>
      </c>
      <c r="C546" s="7" t="s">
        <v>0</v>
      </c>
      <c r="D546" s="42" t="s">
        <v>298</v>
      </c>
      <c r="E546" s="43"/>
      <c r="F546" s="8">
        <f>SUM(F547:F557)</f>
        <v>3354157</v>
      </c>
      <c r="G546" s="8">
        <f>SUM(G547:G557)</f>
        <v>3022175</v>
      </c>
      <c r="H546" s="8">
        <f t="shared" ref="H546:V546" si="170">SUM(H547:H557)</f>
        <v>3022175</v>
      </c>
      <c r="I546" s="8">
        <f t="shared" si="170"/>
        <v>140521</v>
      </c>
      <c r="J546" s="8">
        <f t="shared" si="170"/>
        <v>92439</v>
      </c>
      <c r="K546" s="8">
        <f t="shared" si="170"/>
        <v>48082</v>
      </c>
      <c r="L546" s="8">
        <f t="shared" si="170"/>
        <v>0</v>
      </c>
      <c r="M546" s="8">
        <f t="shared" si="170"/>
        <v>2881654</v>
      </c>
      <c r="N546" s="8">
        <f t="shared" si="170"/>
        <v>0</v>
      </c>
      <c r="O546" s="8">
        <f t="shared" si="170"/>
        <v>0</v>
      </c>
      <c r="P546" s="8">
        <f t="shared" si="170"/>
        <v>0</v>
      </c>
      <c r="Q546" s="8">
        <f t="shared" si="170"/>
        <v>0</v>
      </c>
      <c r="R546" s="8">
        <f t="shared" si="170"/>
        <v>0</v>
      </c>
      <c r="S546" s="8">
        <f t="shared" si="170"/>
        <v>0</v>
      </c>
      <c r="T546" s="8">
        <f t="shared" ref="T546" si="171">SUM(T547:T557)</f>
        <v>0</v>
      </c>
      <c r="U546" s="8">
        <f t="shared" si="170"/>
        <v>0</v>
      </c>
      <c r="V546" s="8">
        <f t="shared" si="170"/>
        <v>0</v>
      </c>
      <c r="W546" s="31">
        <f t="shared" si="161"/>
        <v>90.10237147515754</v>
      </c>
      <c r="X546" s="23"/>
      <c r="Y546" s="23"/>
      <c r="Z546" s="23"/>
      <c r="AA546" s="23"/>
      <c r="AB546" s="23"/>
    </row>
    <row r="547" spans="1:28" ht="47.45" customHeight="1" x14ac:dyDescent="0.15">
      <c r="A547" s="2" t="s">
        <v>0</v>
      </c>
      <c r="B547" s="2" t="s">
        <v>0</v>
      </c>
      <c r="C547" s="2" t="s">
        <v>264</v>
      </c>
      <c r="D547" s="40" t="s">
        <v>265</v>
      </c>
      <c r="E547" s="41"/>
      <c r="F547" s="6">
        <v>20000</v>
      </c>
      <c r="G547" s="6">
        <v>23144</v>
      </c>
      <c r="H547" s="1">
        <v>23144</v>
      </c>
      <c r="I547" s="1">
        <v>23144</v>
      </c>
      <c r="J547" s="1">
        <v>0</v>
      </c>
      <c r="K547" s="1">
        <v>23144</v>
      </c>
      <c r="L547" s="1">
        <v>0</v>
      </c>
      <c r="M547" s="1">
        <v>0</v>
      </c>
      <c r="N547" s="6">
        <v>0</v>
      </c>
      <c r="O547" s="1">
        <v>0</v>
      </c>
      <c r="P547" s="1">
        <v>0</v>
      </c>
      <c r="Q547" s="1">
        <v>0</v>
      </c>
      <c r="R547" s="1">
        <v>0</v>
      </c>
      <c r="S547" s="1">
        <v>0</v>
      </c>
      <c r="T547" s="3">
        <v>0</v>
      </c>
      <c r="U547" s="1">
        <v>0</v>
      </c>
      <c r="V547" s="1">
        <v>0</v>
      </c>
      <c r="W547" s="35">
        <f t="shared" si="161"/>
        <v>115.72</v>
      </c>
    </row>
    <row r="548" spans="1:28" ht="8.25" customHeight="1" x14ac:dyDescent="0.15">
      <c r="A548" s="2" t="s">
        <v>0</v>
      </c>
      <c r="B548" s="2" t="s">
        <v>0</v>
      </c>
      <c r="C548" s="2" t="s">
        <v>266</v>
      </c>
      <c r="D548" s="40" t="s">
        <v>267</v>
      </c>
      <c r="E548" s="41"/>
      <c r="F548" s="6">
        <v>3226077</v>
      </c>
      <c r="G548" s="6">
        <v>2881654</v>
      </c>
      <c r="H548" s="1">
        <v>2881654</v>
      </c>
      <c r="I548" s="1">
        <v>0</v>
      </c>
      <c r="J548" s="1">
        <v>0</v>
      </c>
      <c r="K548" s="1">
        <v>0</v>
      </c>
      <c r="L548" s="1">
        <v>0</v>
      </c>
      <c r="M548" s="1">
        <v>2881654</v>
      </c>
      <c r="N548" s="6">
        <v>0</v>
      </c>
      <c r="O548" s="1">
        <v>0</v>
      </c>
      <c r="P548" s="1">
        <v>0</v>
      </c>
      <c r="Q548" s="1">
        <v>0</v>
      </c>
      <c r="R548" s="1">
        <v>0</v>
      </c>
      <c r="S548" s="1">
        <v>0</v>
      </c>
      <c r="T548" s="3">
        <v>0</v>
      </c>
      <c r="U548" s="1">
        <v>0</v>
      </c>
      <c r="V548" s="1">
        <v>0</v>
      </c>
      <c r="W548" s="35">
        <f t="shared" si="161"/>
        <v>89.323782414368907</v>
      </c>
    </row>
    <row r="549" spans="1:28" ht="13.9" customHeight="1" x14ac:dyDescent="0.15">
      <c r="A549" s="2" t="s">
        <v>0</v>
      </c>
      <c r="B549" s="2" t="s">
        <v>0</v>
      </c>
      <c r="C549" s="2" t="s">
        <v>107</v>
      </c>
      <c r="D549" s="40" t="s">
        <v>108</v>
      </c>
      <c r="E549" s="41"/>
      <c r="F549" s="6">
        <v>71574</v>
      </c>
      <c r="G549" s="6">
        <v>71574</v>
      </c>
      <c r="H549" s="1">
        <v>71574</v>
      </c>
      <c r="I549" s="1">
        <v>71574</v>
      </c>
      <c r="J549" s="1">
        <v>71574</v>
      </c>
      <c r="K549" s="1">
        <v>0</v>
      </c>
      <c r="L549" s="1">
        <v>0</v>
      </c>
      <c r="M549" s="1">
        <v>0</v>
      </c>
      <c r="N549" s="6">
        <v>0</v>
      </c>
      <c r="O549" s="1">
        <v>0</v>
      </c>
      <c r="P549" s="1">
        <v>0</v>
      </c>
      <c r="Q549" s="1">
        <v>0</v>
      </c>
      <c r="R549" s="1">
        <v>0</v>
      </c>
      <c r="S549" s="1">
        <v>0</v>
      </c>
      <c r="T549" s="3">
        <v>0</v>
      </c>
      <c r="U549" s="1">
        <v>0</v>
      </c>
      <c r="V549" s="1">
        <v>0</v>
      </c>
      <c r="W549" s="35">
        <f t="shared" si="161"/>
        <v>100</v>
      </c>
    </row>
    <row r="550" spans="1:28" ht="13.9" customHeight="1" x14ac:dyDescent="0.15">
      <c r="A550" s="2" t="s">
        <v>0</v>
      </c>
      <c r="B550" s="2" t="s">
        <v>0</v>
      </c>
      <c r="C550" s="2" t="s">
        <v>125</v>
      </c>
      <c r="D550" s="40" t="s">
        <v>126</v>
      </c>
      <c r="E550" s="41"/>
      <c r="F550" s="6">
        <v>5394</v>
      </c>
      <c r="G550" s="6">
        <v>5394</v>
      </c>
      <c r="H550" s="1">
        <v>5394</v>
      </c>
      <c r="I550" s="1">
        <v>5394</v>
      </c>
      <c r="J550" s="1">
        <v>5394</v>
      </c>
      <c r="K550" s="1">
        <v>0</v>
      </c>
      <c r="L550" s="1">
        <v>0</v>
      </c>
      <c r="M550" s="1">
        <v>0</v>
      </c>
      <c r="N550" s="6">
        <v>0</v>
      </c>
      <c r="O550" s="1">
        <v>0</v>
      </c>
      <c r="P550" s="1">
        <v>0</v>
      </c>
      <c r="Q550" s="1">
        <v>0</v>
      </c>
      <c r="R550" s="1">
        <v>0</v>
      </c>
      <c r="S550" s="1">
        <v>0</v>
      </c>
      <c r="T550" s="3">
        <v>0</v>
      </c>
      <c r="U550" s="1">
        <v>0</v>
      </c>
      <c r="V550" s="1">
        <v>0</v>
      </c>
      <c r="W550" s="35">
        <f t="shared" si="161"/>
        <v>100</v>
      </c>
    </row>
    <row r="551" spans="1:28" ht="13.9" customHeight="1" x14ac:dyDescent="0.15">
      <c r="A551" s="2" t="s">
        <v>0</v>
      </c>
      <c r="B551" s="2" t="s">
        <v>0</v>
      </c>
      <c r="C551" s="2" t="s">
        <v>67</v>
      </c>
      <c r="D551" s="40" t="s">
        <v>68</v>
      </c>
      <c r="E551" s="41"/>
      <c r="F551" s="6">
        <v>13603</v>
      </c>
      <c r="G551" s="6">
        <v>13603</v>
      </c>
      <c r="H551" s="1">
        <v>13603</v>
      </c>
      <c r="I551" s="1">
        <v>13603</v>
      </c>
      <c r="J551" s="1">
        <v>13603</v>
      </c>
      <c r="K551" s="1">
        <v>0</v>
      </c>
      <c r="L551" s="1">
        <v>0</v>
      </c>
      <c r="M551" s="1">
        <v>0</v>
      </c>
      <c r="N551" s="6">
        <v>0</v>
      </c>
      <c r="O551" s="1">
        <v>0</v>
      </c>
      <c r="P551" s="1">
        <v>0</v>
      </c>
      <c r="Q551" s="1">
        <v>0</v>
      </c>
      <c r="R551" s="1">
        <v>0</v>
      </c>
      <c r="S551" s="1">
        <v>0</v>
      </c>
      <c r="T551" s="3">
        <v>0</v>
      </c>
      <c r="U551" s="1">
        <v>0</v>
      </c>
      <c r="V551" s="1">
        <v>0</v>
      </c>
      <c r="W551" s="35">
        <f t="shared" si="161"/>
        <v>100</v>
      </c>
    </row>
    <row r="552" spans="1:28" ht="8.25" customHeight="1" x14ac:dyDescent="0.15">
      <c r="A552" s="2" t="s">
        <v>0</v>
      </c>
      <c r="B552" s="2" t="s">
        <v>0</v>
      </c>
      <c r="C552" s="2" t="s">
        <v>69</v>
      </c>
      <c r="D552" s="40" t="s">
        <v>70</v>
      </c>
      <c r="E552" s="41"/>
      <c r="F552" s="6">
        <v>1868</v>
      </c>
      <c r="G552" s="6">
        <v>1868</v>
      </c>
      <c r="H552" s="1">
        <v>1868</v>
      </c>
      <c r="I552" s="1">
        <v>1868</v>
      </c>
      <c r="J552" s="1">
        <v>1868</v>
      </c>
      <c r="K552" s="1">
        <v>0</v>
      </c>
      <c r="L552" s="1">
        <v>0</v>
      </c>
      <c r="M552" s="1">
        <v>0</v>
      </c>
      <c r="N552" s="6">
        <v>0</v>
      </c>
      <c r="O552" s="1">
        <v>0</v>
      </c>
      <c r="P552" s="1">
        <v>0</v>
      </c>
      <c r="Q552" s="1">
        <v>0</v>
      </c>
      <c r="R552" s="1">
        <v>0</v>
      </c>
      <c r="S552" s="1">
        <v>0</v>
      </c>
      <c r="T552" s="3">
        <v>0</v>
      </c>
      <c r="U552" s="1">
        <v>0</v>
      </c>
      <c r="V552" s="1">
        <v>0</v>
      </c>
      <c r="W552" s="35">
        <f t="shared" si="161"/>
        <v>100</v>
      </c>
    </row>
    <row r="553" spans="1:28" ht="13.9" customHeight="1" x14ac:dyDescent="0.15">
      <c r="A553" s="2" t="s">
        <v>0</v>
      </c>
      <c r="B553" s="2" t="s">
        <v>0</v>
      </c>
      <c r="C553" s="2" t="s">
        <v>23</v>
      </c>
      <c r="D553" s="40" t="s">
        <v>24</v>
      </c>
      <c r="E553" s="41"/>
      <c r="F553" s="6">
        <v>4500</v>
      </c>
      <c r="G553" s="6">
        <v>4500</v>
      </c>
      <c r="H553" s="1">
        <v>4500</v>
      </c>
      <c r="I553" s="1">
        <v>4500</v>
      </c>
      <c r="J553" s="1">
        <v>0</v>
      </c>
      <c r="K553" s="1">
        <v>4500</v>
      </c>
      <c r="L553" s="1">
        <v>0</v>
      </c>
      <c r="M553" s="1">
        <v>0</v>
      </c>
      <c r="N553" s="6">
        <v>0</v>
      </c>
      <c r="O553" s="1">
        <v>0</v>
      </c>
      <c r="P553" s="1">
        <v>0</v>
      </c>
      <c r="Q553" s="1">
        <v>0</v>
      </c>
      <c r="R553" s="1">
        <v>0</v>
      </c>
      <c r="S553" s="1">
        <v>0</v>
      </c>
      <c r="T553" s="3">
        <v>0</v>
      </c>
      <c r="U553" s="1">
        <v>0</v>
      </c>
      <c r="V553" s="1">
        <v>0</v>
      </c>
      <c r="W553" s="35">
        <f t="shared" si="161"/>
        <v>100</v>
      </c>
    </row>
    <row r="554" spans="1:28" ht="8.25" customHeight="1" x14ac:dyDescent="0.15">
      <c r="A554" s="2" t="s">
        <v>0</v>
      </c>
      <c r="B554" s="2" t="s">
        <v>0</v>
      </c>
      <c r="C554" s="2" t="s">
        <v>25</v>
      </c>
      <c r="D554" s="40" t="s">
        <v>26</v>
      </c>
      <c r="E554" s="41"/>
      <c r="F554" s="6">
        <v>2000</v>
      </c>
      <c r="G554" s="6">
        <v>2000</v>
      </c>
      <c r="H554" s="1">
        <v>2000</v>
      </c>
      <c r="I554" s="1">
        <v>2000</v>
      </c>
      <c r="J554" s="1">
        <v>0</v>
      </c>
      <c r="K554" s="1">
        <v>2000</v>
      </c>
      <c r="L554" s="1">
        <v>0</v>
      </c>
      <c r="M554" s="1">
        <v>0</v>
      </c>
      <c r="N554" s="6">
        <v>0</v>
      </c>
      <c r="O554" s="1">
        <v>0</v>
      </c>
      <c r="P554" s="1">
        <v>0</v>
      </c>
      <c r="Q554" s="1">
        <v>0</v>
      </c>
      <c r="R554" s="1">
        <v>0</v>
      </c>
      <c r="S554" s="1">
        <v>0</v>
      </c>
      <c r="T554" s="3">
        <v>0</v>
      </c>
      <c r="U554" s="1">
        <v>0</v>
      </c>
      <c r="V554" s="1">
        <v>0</v>
      </c>
      <c r="W554" s="35">
        <f t="shared" si="161"/>
        <v>100</v>
      </c>
    </row>
    <row r="555" spans="1:28" ht="8.25" customHeight="1" x14ac:dyDescent="0.15">
      <c r="A555" s="2" t="s">
        <v>0</v>
      </c>
      <c r="B555" s="2" t="s">
        <v>0</v>
      </c>
      <c r="C555" s="2" t="s">
        <v>29</v>
      </c>
      <c r="D555" s="40" t="s">
        <v>30</v>
      </c>
      <c r="E555" s="41"/>
      <c r="F555" s="6">
        <v>3770</v>
      </c>
      <c r="G555" s="6">
        <v>3770</v>
      </c>
      <c r="H555" s="1">
        <v>3770</v>
      </c>
      <c r="I555" s="1">
        <v>3770</v>
      </c>
      <c r="J555" s="1">
        <v>0</v>
      </c>
      <c r="K555" s="1">
        <v>3770</v>
      </c>
      <c r="L555" s="1">
        <v>0</v>
      </c>
      <c r="M555" s="1">
        <v>0</v>
      </c>
      <c r="N555" s="6">
        <v>0</v>
      </c>
      <c r="O555" s="1">
        <v>0</v>
      </c>
      <c r="P555" s="1">
        <v>0</v>
      </c>
      <c r="Q555" s="1">
        <v>0</v>
      </c>
      <c r="R555" s="1">
        <v>0</v>
      </c>
      <c r="S555" s="1">
        <v>0</v>
      </c>
      <c r="T555" s="3">
        <v>0</v>
      </c>
      <c r="U555" s="1">
        <v>0</v>
      </c>
      <c r="V555" s="1">
        <v>0</v>
      </c>
      <c r="W555" s="35">
        <f t="shared" si="161"/>
        <v>100</v>
      </c>
    </row>
    <row r="556" spans="1:28" ht="13.9" customHeight="1" x14ac:dyDescent="0.15">
      <c r="A556" s="2" t="s">
        <v>0</v>
      </c>
      <c r="B556" s="2" t="s">
        <v>0</v>
      </c>
      <c r="C556" s="2" t="s">
        <v>135</v>
      </c>
      <c r="D556" s="40" t="s">
        <v>136</v>
      </c>
      <c r="E556" s="41"/>
      <c r="F556" s="6">
        <v>2668</v>
      </c>
      <c r="G556" s="6">
        <v>2668</v>
      </c>
      <c r="H556" s="1">
        <v>2668</v>
      </c>
      <c r="I556" s="1">
        <v>2668</v>
      </c>
      <c r="J556" s="1">
        <v>0</v>
      </c>
      <c r="K556" s="1">
        <v>2668</v>
      </c>
      <c r="L556" s="1">
        <v>0</v>
      </c>
      <c r="M556" s="1">
        <v>0</v>
      </c>
      <c r="N556" s="6">
        <v>0</v>
      </c>
      <c r="O556" s="1">
        <v>0</v>
      </c>
      <c r="P556" s="1">
        <v>0</v>
      </c>
      <c r="Q556" s="1">
        <v>0</v>
      </c>
      <c r="R556" s="1">
        <v>0</v>
      </c>
      <c r="S556" s="1">
        <v>0</v>
      </c>
      <c r="T556" s="3">
        <v>0</v>
      </c>
      <c r="U556" s="1">
        <v>0</v>
      </c>
      <c r="V556" s="1">
        <v>0</v>
      </c>
      <c r="W556" s="35">
        <f t="shared" si="161"/>
        <v>100</v>
      </c>
    </row>
    <row r="557" spans="1:28" ht="47.45" customHeight="1" x14ac:dyDescent="0.15">
      <c r="A557" s="2" t="s">
        <v>0</v>
      </c>
      <c r="B557" s="2" t="s">
        <v>0</v>
      </c>
      <c r="C557" s="2" t="s">
        <v>295</v>
      </c>
      <c r="D557" s="40" t="s">
        <v>296</v>
      </c>
      <c r="E557" s="41"/>
      <c r="F557" s="6">
        <v>2703</v>
      </c>
      <c r="G557" s="6">
        <v>12000</v>
      </c>
      <c r="H557" s="1">
        <v>12000</v>
      </c>
      <c r="I557" s="1">
        <v>12000</v>
      </c>
      <c r="J557" s="1">
        <v>0</v>
      </c>
      <c r="K557" s="1">
        <v>12000</v>
      </c>
      <c r="L557" s="1">
        <v>0</v>
      </c>
      <c r="M557" s="1">
        <v>0</v>
      </c>
      <c r="N557" s="6">
        <v>0</v>
      </c>
      <c r="O557" s="1">
        <v>0</v>
      </c>
      <c r="P557" s="1">
        <v>0</v>
      </c>
      <c r="Q557" s="1">
        <v>0</v>
      </c>
      <c r="R557" s="1">
        <v>0</v>
      </c>
      <c r="S557" s="1">
        <v>0</v>
      </c>
      <c r="T557" s="3">
        <v>0</v>
      </c>
      <c r="U557" s="1">
        <v>0</v>
      </c>
      <c r="V557" s="1">
        <v>0</v>
      </c>
      <c r="W557" s="35">
        <f t="shared" si="161"/>
        <v>443.95116537180905</v>
      </c>
    </row>
    <row r="558" spans="1:28" s="9" customFormat="1" ht="8.25" customHeight="1" x14ac:dyDescent="0.15">
      <c r="A558" s="7" t="s">
        <v>0</v>
      </c>
      <c r="B558" s="7">
        <v>85503</v>
      </c>
      <c r="C558" s="7" t="s">
        <v>0</v>
      </c>
      <c r="D558" s="42" t="s">
        <v>362</v>
      </c>
      <c r="E558" s="43"/>
      <c r="F558" s="8">
        <f>SUM(F559)</f>
        <v>55</v>
      </c>
      <c r="G558" s="8">
        <f t="shared" ref="G558:V558" si="172">SUM(G559)</f>
        <v>0</v>
      </c>
      <c r="H558" s="8">
        <f t="shared" si="172"/>
        <v>0</v>
      </c>
      <c r="I558" s="8">
        <f t="shared" si="172"/>
        <v>0</v>
      </c>
      <c r="J558" s="8">
        <f t="shared" si="172"/>
        <v>0</v>
      </c>
      <c r="K558" s="8">
        <f t="shared" si="172"/>
        <v>0</v>
      </c>
      <c r="L558" s="8">
        <f t="shared" si="172"/>
        <v>0</v>
      </c>
      <c r="M558" s="8">
        <f t="shared" si="172"/>
        <v>0</v>
      </c>
      <c r="N558" s="8">
        <f t="shared" si="172"/>
        <v>0</v>
      </c>
      <c r="O558" s="8">
        <f t="shared" si="172"/>
        <v>0</v>
      </c>
      <c r="P558" s="8">
        <f t="shared" si="172"/>
        <v>0</v>
      </c>
      <c r="Q558" s="8">
        <f t="shared" si="172"/>
        <v>0</v>
      </c>
      <c r="R558" s="8">
        <f t="shared" si="172"/>
        <v>0</v>
      </c>
      <c r="S558" s="8">
        <f t="shared" si="172"/>
        <v>0</v>
      </c>
      <c r="T558" s="8">
        <f t="shared" si="172"/>
        <v>0</v>
      </c>
      <c r="U558" s="8">
        <f t="shared" si="172"/>
        <v>0</v>
      </c>
      <c r="V558" s="8">
        <f t="shared" si="172"/>
        <v>0</v>
      </c>
      <c r="W558" s="31">
        <f t="shared" si="161"/>
        <v>0</v>
      </c>
      <c r="X558" s="23"/>
      <c r="Y558" s="23"/>
      <c r="Z558" s="23"/>
      <c r="AA558" s="23"/>
      <c r="AB558" s="23"/>
    </row>
    <row r="559" spans="1:28" ht="9.75" customHeight="1" x14ac:dyDescent="0.15">
      <c r="A559" s="5" t="s">
        <v>0</v>
      </c>
      <c r="B559" s="5" t="s">
        <v>0</v>
      </c>
      <c r="C559" s="5">
        <v>4210</v>
      </c>
      <c r="D559" s="44" t="s">
        <v>24</v>
      </c>
      <c r="E559" s="41"/>
      <c r="F559" s="6">
        <v>55</v>
      </c>
      <c r="G559" s="6">
        <v>0</v>
      </c>
      <c r="H559" s="6">
        <v>0</v>
      </c>
      <c r="I559" s="6">
        <v>0</v>
      </c>
      <c r="J559" s="6">
        <v>0</v>
      </c>
      <c r="K559" s="6">
        <v>0</v>
      </c>
      <c r="L559" s="6">
        <v>0</v>
      </c>
      <c r="M559" s="6">
        <v>0</v>
      </c>
      <c r="N559" s="6">
        <v>0</v>
      </c>
      <c r="O559" s="6">
        <v>0</v>
      </c>
      <c r="P559" s="6">
        <v>0</v>
      </c>
      <c r="Q559" s="6">
        <v>0</v>
      </c>
      <c r="R559" s="6">
        <v>0</v>
      </c>
      <c r="S559" s="6">
        <v>0</v>
      </c>
      <c r="T559" s="6">
        <v>0</v>
      </c>
      <c r="U559" s="6">
        <v>0</v>
      </c>
      <c r="V559" s="6">
        <v>0</v>
      </c>
      <c r="W559" s="35">
        <f t="shared" si="161"/>
        <v>0</v>
      </c>
    </row>
    <row r="560" spans="1:28" s="9" customFormat="1" ht="8.25" customHeight="1" x14ac:dyDescent="0.15">
      <c r="A560" s="7" t="s">
        <v>0</v>
      </c>
      <c r="B560" s="7" t="s">
        <v>299</v>
      </c>
      <c r="C560" s="7" t="s">
        <v>0</v>
      </c>
      <c r="D560" s="42" t="s">
        <v>300</v>
      </c>
      <c r="E560" s="43"/>
      <c r="F560" s="8">
        <f>SUM(F561:F569)</f>
        <v>398216</v>
      </c>
      <c r="G560" s="8">
        <f>SUM(G561:G569)</f>
        <v>248265</v>
      </c>
      <c r="H560" s="8">
        <f t="shared" ref="H560:V560" si="173">SUM(H561:H569)</f>
        <v>248265</v>
      </c>
      <c r="I560" s="8">
        <f t="shared" si="173"/>
        <v>97378</v>
      </c>
      <c r="J560" s="8">
        <f t="shared" si="173"/>
        <v>38942</v>
      </c>
      <c r="K560" s="8">
        <f t="shared" si="173"/>
        <v>58436</v>
      </c>
      <c r="L560" s="8">
        <f t="shared" si="173"/>
        <v>0</v>
      </c>
      <c r="M560" s="8">
        <f t="shared" si="173"/>
        <v>150887</v>
      </c>
      <c r="N560" s="8">
        <f t="shared" si="173"/>
        <v>0</v>
      </c>
      <c r="O560" s="8">
        <f t="shared" si="173"/>
        <v>0</v>
      </c>
      <c r="P560" s="8">
        <f t="shared" si="173"/>
        <v>0</v>
      </c>
      <c r="Q560" s="8">
        <f t="shared" si="173"/>
        <v>0</v>
      </c>
      <c r="R560" s="8">
        <f t="shared" si="173"/>
        <v>0</v>
      </c>
      <c r="S560" s="8">
        <f t="shared" si="173"/>
        <v>0</v>
      </c>
      <c r="T560" s="8">
        <f t="shared" ref="T560" si="174">SUM(T561:T569)</f>
        <v>0</v>
      </c>
      <c r="U560" s="8">
        <f t="shared" si="173"/>
        <v>0</v>
      </c>
      <c r="V560" s="8">
        <f t="shared" si="173"/>
        <v>0</v>
      </c>
      <c r="W560" s="31">
        <f t="shared" si="161"/>
        <v>62.344305602989337</v>
      </c>
      <c r="X560" s="23"/>
      <c r="Y560" s="23"/>
      <c r="Z560" s="23"/>
      <c r="AA560" s="23"/>
      <c r="AB560" s="23"/>
    </row>
    <row r="561" spans="1:28" ht="8.25" customHeight="1" x14ac:dyDescent="0.15">
      <c r="A561" s="2" t="s">
        <v>0</v>
      </c>
      <c r="B561" s="2" t="s">
        <v>0</v>
      </c>
      <c r="C561" s="2" t="s">
        <v>266</v>
      </c>
      <c r="D561" s="40" t="s">
        <v>267</v>
      </c>
      <c r="E561" s="41"/>
      <c r="F561" s="6">
        <v>306987</v>
      </c>
      <c r="G561" s="6">
        <v>150887</v>
      </c>
      <c r="H561" s="1">
        <v>150887</v>
      </c>
      <c r="I561" s="1">
        <v>0</v>
      </c>
      <c r="J561" s="1">
        <v>0</v>
      </c>
      <c r="K561" s="1">
        <v>0</v>
      </c>
      <c r="L561" s="1">
        <v>0</v>
      </c>
      <c r="M561" s="1">
        <v>150887</v>
      </c>
      <c r="N561" s="6">
        <v>0</v>
      </c>
      <c r="O561" s="1">
        <v>0</v>
      </c>
      <c r="P561" s="1">
        <v>0</v>
      </c>
      <c r="Q561" s="1">
        <v>0</v>
      </c>
      <c r="R561" s="1">
        <v>0</v>
      </c>
      <c r="S561" s="1">
        <v>0</v>
      </c>
      <c r="T561" s="3">
        <v>0</v>
      </c>
      <c r="U561" s="1">
        <v>0</v>
      </c>
      <c r="V561" s="1">
        <v>0</v>
      </c>
      <c r="W561" s="35">
        <f t="shared" si="161"/>
        <v>49.150941245069006</v>
      </c>
    </row>
    <row r="562" spans="1:28" ht="13.9" customHeight="1" x14ac:dyDescent="0.15">
      <c r="A562" s="2" t="s">
        <v>0</v>
      </c>
      <c r="B562" s="2" t="s">
        <v>0</v>
      </c>
      <c r="C562" s="2" t="s">
        <v>107</v>
      </c>
      <c r="D562" s="40" t="s">
        <v>108</v>
      </c>
      <c r="E562" s="41"/>
      <c r="F562" s="6">
        <v>25235</v>
      </c>
      <c r="G562" s="6">
        <v>29911</v>
      </c>
      <c r="H562" s="1">
        <v>29911</v>
      </c>
      <c r="I562" s="1">
        <v>29911</v>
      </c>
      <c r="J562" s="1">
        <v>29911</v>
      </c>
      <c r="K562" s="1">
        <v>0</v>
      </c>
      <c r="L562" s="1">
        <v>0</v>
      </c>
      <c r="M562" s="1">
        <v>0</v>
      </c>
      <c r="N562" s="6">
        <v>0</v>
      </c>
      <c r="O562" s="1">
        <v>0</v>
      </c>
      <c r="P562" s="1">
        <v>0</v>
      </c>
      <c r="Q562" s="1">
        <v>0</v>
      </c>
      <c r="R562" s="1">
        <v>0</v>
      </c>
      <c r="S562" s="1">
        <v>0</v>
      </c>
      <c r="T562" s="3">
        <v>0</v>
      </c>
      <c r="U562" s="1">
        <v>0</v>
      </c>
      <c r="V562" s="1">
        <v>0</v>
      </c>
      <c r="W562" s="35">
        <f t="shared" si="161"/>
        <v>118.52981969486824</v>
      </c>
    </row>
    <row r="563" spans="1:28" ht="13.9" customHeight="1" x14ac:dyDescent="0.15">
      <c r="A563" s="2" t="s">
        <v>0</v>
      </c>
      <c r="B563" s="2" t="s">
        <v>0</v>
      </c>
      <c r="C563" s="2" t="s">
        <v>125</v>
      </c>
      <c r="D563" s="40" t="s">
        <v>126</v>
      </c>
      <c r="E563" s="41"/>
      <c r="F563" s="6">
        <v>2162</v>
      </c>
      <c r="G563" s="6">
        <v>2468</v>
      </c>
      <c r="H563" s="1">
        <v>2468</v>
      </c>
      <c r="I563" s="1">
        <v>2468</v>
      </c>
      <c r="J563" s="1">
        <v>2468</v>
      </c>
      <c r="K563" s="1">
        <v>0</v>
      </c>
      <c r="L563" s="1">
        <v>0</v>
      </c>
      <c r="M563" s="1">
        <v>0</v>
      </c>
      <c r="N563" s="6">
        <v>0</v>
      </c>
      <c r="O563" s="1">
        <v>0</v>
      </c>
      <c r="P563" s="1">
        <v>0</v>
      </c>
      <c r="Q563" s="1">
        <v>0</v>
      </c>
      <c r="R563" s="1">
        <v>0</v>
      </c>
      <c r="S563" s="1">
        <v>0</v>
      </c>
      <c r="T563" s="3">
        <v>0</v>
      </c>
      <c r="U563" s="1">
        <v>0</v>
      </c>
      <c r="V563" s="1">
        <v>0</v>
      </c>
      <c r="W563" s="35">
        <f t="shared" si="161"/>
        <v>114.15356151711377</v>
      </c>
    </row>
    <row r="564" spans="1:28" ht="13.9" customHeight="1" x14ac:dyDescent="0.15">
      <c r="A564" s="2" t="s">
        <v>0</v>
      </c>
      <c r="B564" s="2" t="s">
        <v>0</v>
      </c>
      <c r="C564" s="2" t="s">
        <v>67</v>
      </c>
      <c r="D564" s="40" t="s">
        <v>68</v>
      </c>
      <c r="E564" s="41"/>
      <c r="F564" s="6">
        <v>5843</v>
      </c>
      <c r="G564" s="6">
        <v>5769</v>
      </c>
      <c r="H564" s="1">
        <v>5769</v>
      </c>
      <c r="I564" s="1">
        <v>5769</v>
      </c>
      <c r="J564" s="1">
        <v>5769</v>
      </c>
      <c r="K564" s="1">
        <v>0</v>
      </c>
      <c r="L564" s="1">
        <v>0</v>
      </c>
      <c r="M564" s="1">
        <v>0</v>
      </c>
      <c r="N564" s="6">
        <v>0</v>
      </c>
      <c r="O564" s="1">
        <v>0</v>
      </c>
      <c r="P564" s="1">
        <v>0</v>
      </c>
      <c r="Q564" s="1">
        <v>0</v>
      </c>
      <c r="R564" s="1">
        <v>0</v>
      </c>
      <c r="S564" s="1">
        <v>0</v>
      </c>
      <c r="T564" s="3">
        <v>0</v>
      </c>
      <c r="U564" s="1">
        <v>0</v>
      </c>
      <c r="V564" s="1">
        <v>0</v>
      </c>
      <c r="W564" s="35">
        <f t="shared" si="161"/>
        <v>98.73352729762108</v>
      </c>
    </row>
    <row r="565" spans="1:28" ht="8.25" customHeight="1" x14ac:dyDescent="0.15">
      <c r="A565" s="2" t="s">
        <v>0</v>
      </c>
      <c r="B565" s="2" t="s">
        <v>0</v>
      </c>
      <c r="C565" s="2" t="s">
        <v>69</v>
      </c>
      <c r="D565" s="40" t="s">
        <v>70</v>
      </c>
      <c r="E565" s="41"/>
      <c r="F565" s="6">
        <v>805</v>
      </c>
      <c r="G565" s="6">
        <v>794</v>
      </c>
      <c r="H565" s="1">
        <v>794</v>
      </c>
      <c r="I565" s="1">
        <v>794</v>
      </c>
      <c r="J565" s="1">
        <v>794</v>
      </c>
      <c r="K565" s="1">
        <v>0</v>
      </c>
      <c r="L565" s="1">
        <v>0</v>
      </c>
      <c r="M565" s="1">
        <v>0</v>
      </c>
      <c r="N565" s="6">
        <v>0</v>
      </c>
      <c r="O565" s="1">
        <v>0</v>
      </c>
      <c r="P565" s="1">
        <v>0</v>
      </c>
      <c r="Q565" s="1">
        <v>0</v>
      </c>
      <c r="R565" s="1">
        <v>0</v>
      </c>
      <c r="S565" s="1">
        <v>0</v>
      </c>
      <c r="T565" s="3">
        <v>0</v>
      </c>
      <c r="U565" s="1">
        <v>0</v>
      </c>
      <c r="V565" s="1">
        <v>0</v>
      </c>
      <c r="W565" s="35">
        <f t="shared" si="161"/>
        <v>98.633540372670808</v>
      </c>
    </row>
    <row r="566" spans="1:28" ht="8.25" customHeight="1" x14ac:dyDescent="0.15">
      <c r="A566" s="5" t="s">
        <v>0</v>
      </c>
      <c r="B566" s="5" t="s">
        <v>0</v>
      </c>
      <c r="C566" s="5">
        <v>4210</v>
      </c>
      <c r="D566" s="44" t="s">
        <v>24</v>
      </c>
      <c r="E566" s="41"/>
      <c r="F566" s="6">
        <v>1500</v>
      </c>
      <c r="G566" s="6">
        <v>0</v>
      </c>
      <c r="H566" s="6">
        <v>0</v>
      </c>
      <c r="I566" s="6">
        <v>0</v>
      </c>
      <c r="J566" s="6">
        <v>0</v>
      </c>
      <c r="K566" s="6">
        <v>0</v>
      </c>
      <c r="L566" s="6">
        <v>0</v>
      </c>
      <c r="M566" s="6">
        <v>0</v>
      </c>
      <c r="N566" s="6">
        <v>0</v>
      </c>
      <c r="O566" s="6">
        <v>0</v>
      </c>
      <c r="P566" s="6">
        <v>0</v>
      </c>
      <c r="Q566" s="6">
        <v>0</v>
      </c>
      <c r="R566" s="6">
        <v>0</v>
      </c>
      <c r="S566" s="6">
        <v>0</v>
      </c>
      <c r="T566" s="6">
        <v>0</v>
      </c>
      <c r="U566" s="6">
        <v>0</v>
      </c>
      <c r="V566" s="6">
        <v>0</v>
      </c>
      <c r="W566" s="35">
        <f t="shared" si="161"/>
        <v>0</v>
      </c>
    </row>
    <row r="567" spans="1:28" ht="8.25" customHeight="1" x14ac:dyDescent="0.15">
      <c r="A567" s="5" t="s">
        <v>0</v>
      </c>
      <c r="B567" s="5" t="s">
        <v>0</v>
      </c>
      <c r="C567" s="5" t="s">
        <v>29</v>
      </c>
      <c r="D567" s="40" t="s">
        <v>30</v>
      </c>
      <c r="E567" s="41"/>
      <c r="F567" s="6">
        <v>500</v>
      </c>
      <c r="G567" s="6">
        <v>0</v>
      </c>
      <c r="H567" s="6">
        <v>0</v>
      </c>
      <c r="I567" s="6">
        <v>0</v>
      </c>
      <c r="J567" s="6">
        <v>0</v>
      </c>
      <c r="K567" s="6">
        <v>0</v>
      </c>
      <c r="L567" s="6">
        <v>0</v>
      </c>
      <c r="M567" s="6">
        <v>0</v>
      </c>
      <c r="N567" s="6">
        <v>0</v>
      </c>
      <c r="O567" s="6">
        <v>0</v>
      </c>
      <c r="P567" s="6">
        <v>0</v>
      </c>
      <c r="Q567" s="6">
        <v>0</v>
      </c>
      <c r="R567" s="6">
        <v>0</v>
      </c>
      <c r="S567" s="6">
        <v>0</v>
      </c>
      <c r="T567" s="6">
        <v>0</v>
      </c>
      <c r="U567" s="6">
        <v>0</v>
      </c>
      <c r="V567" s="6">
        <v>0</v>
      </c>
      <c r="W567" s="35">
        <f t="shared" si="161"/>
        <v>0</v>
      </c>
    </row>
    <row r="568" spans="1:28" ht="25.15" customHeight="1" x14ac:dyDescent="0.15">
      <c r="A568" s="2" t="s">
        <v>0</v>
      </c>
      <c r="B568" s="2" t="s">
        <v>0</v>
      </c>
      <c r="C568" s="2" t="s">
        <v>254</v>
      </c>
      <c r="D568" s="40" t="s">
        <v>255</v>
      </c>
      <c r="E568" s="41"/>
      <c r="F568" s="6">
        <v>53984</v>
      </c>
      <c r="G568" s="6">
        <v>57236</v>
      </c>
      <c r="H568" s="1">
        <v>57236</v>
      </c>
      <c r="I568" s="1">
        <v>57236</v>
      </c>
      <c r="J568" s="1">
        <v>0</v>
      </c>
      <c r="K568" s="1">
        <v>57236</v>
      </c>
      <c r="L568" s="1">
        <v>0</v>
      </c>
      <c r="M568" s="1">
        <v>0</v>
      </c>
      <c r="N568" s="6">
        <v>0</v>
      </c>
      <c r="O568" s="1">
        <v>0</v>
      </c>
      <c r="P568" s="1">
        <v>0</v>
      </c>
      <c r="Q568" s="1">
        <v>0</v>
      </c>
      <c r="R568" s="1">
        <v>0</v>
      </c>
      <c r="S568" s="1">
        <v>0</v>
      </c>
      <c r="T568" s="3">
        <v>0</v>
      </c>
      <c r="U568" s="1">
        <v>0</v>
      </c>
      <c r="V568" s="1">
        <v>0</v>
      </c>
      <c r="W568" s="35">
        <f t="shared" si="161"/>
        <v>106.02400711321873</v>
      </c>
    </row>
    <row r="569" spans="1:28" ht="13.9" customHeight="1" x14ac:dyDescent="0.15">
      <c r="A569" s="2" t="s">
        <v>0</v>
      </c>
      <c r="B569" s="2" t="s">
        <v>0</v>
      </c>
      <c r="C569" s="2" t="s">
        <v>135</v>
      </c>
      <c r="D569" s="40" t="s">
        <v>136</v>
      </c>
      <c r="E569" s="41"/>
      <c r="F569" s="6">
        <v>1200</v>
      </c>
      <c r="G569" s="6">
        <v>1200</v>
      </c>
      <c r="H569" s="1">
        <v>1200</v>
      </c>
      <c r="I569" s="1">
        <v>1200</v>
      </c>
      <c r="J569" s="1">
        <v>0</v>
      </c>
      <c r="K569" s="1">
        <v>1200</v>
      </c>
      <c r="L569" s="1">
        <v>0</v>
      </c>
      <c r="M569" s="1">
        <v>0</v>
      </c>
      <c r="N569" s="6">
        <v>0</v>
      </c>
      <c r="O569" s="1">
        <v>0</v>
      </c>
      <c r="P569" s="1">
        <v>0</v>
      </c>
      <c r="Q569" s="1">
        <v>0</v>
      </c>
      <c r="R569" s="1">
        <v>0</v>
      </c>
      <c r="S569" s="1">
        <v>0</v>
      </c>
      <c r="T569" s="3">
        <v>0</v>
      </c>
      <c r="U569" s="1">
        <v>0</v>
      </c>
      <c r="V569" s="1">
        <v>0</v>
      </c>
      <c r="W569" s="35">
        <f t="shared" si="161"/>
        <v>100</v>
      </c>
    </row>
    <row r="570" spans="1:28" s="9" customFormat="1" ht="86.25" customHeight="1" x14ac:dyDescent="0.15">
      <c r="A570" s="7" t="s">
        <v>0</v>
      </c>
      <c r="B570" s="7" t="s">
        <v>301</v>
      </c>
      <c r="C570" s="7" t="s">
        <v>0</v>
      </c>
      <c r="D570" s="42" t="s">
        <v>302</v>
      </c>
      <c r="E570" s="43"/>
      <c r="F570" s="8">
        <f>SUM(F571)</f>
        <v>0</v>
      </c>
      <c r="G570" s="8">
        <f>SUM(G571)</f>
        <v>37995</v>
      </c>
      <c r="H570" s="8">
        <f t="shared" ref="H570:V570" si="175">SUM(H571)</f>
        <v>37995</v>
      </c>
      <c r="I570" s="8">
        <f t="shared" si="175"/>
        <v>0</v>
      </c>
      <c r="J570" s="8">
        <f t="shared" si="175"/>
        <v>0</v>
      </c>
      <c r="K570" s="8">
        <f t="shared" si="175"/>
        <v>0</v>
      </c>
      <c r="L570" s="8">
        <f t="shared" si="175"/>
        <v>0</v>
      </c>
      <c r="M570" s="8">
        <f t="shared" si="175"/>
        <v>37995</v>
      </c>
      <c r="N570" s="8">
        <f t="shared" si="175"/>
        <v>0</v>
      </c>
      <c r="O570" s="8">
        <f t="shared" si="175"/>
        <v>0</v>
      </c>
      <c r="P570" s="8">
        <f t="shared" si="175"/>
        <v>0</v>
      </c>
      <c r="Q570" s="8">
        <f t="shared" si="175"/>
        <v>0</v>
      </c>
      <c r="R570" s="8">
        <f t="shared" si="175"/>
        <v>0</v>
      </c>
      <c r="S570" s="8">
        <f t="shared" si="175"/>
        <v>0</v>
      </c>
      <c r="T570" s="8">
        <f t="shared" si="175"/>
        <v>0</v>
      </c>
      <c r="U570" s="8">
        <f t="shared" si="175"/>
        <v>0</v>
      </c>
      <c r="V570" s="8">
        <f t="shared" si="175"/>
        <v>0</v>
      </c>
      <c r="W570" s="31" t="s">
        <v>364</v>
      </c>
      <c r="X570" s="23"/>
      <c r="Y570" s="23"/>
      <c r="Z570" s="23"/>
      <c r="AA570" s="23"/>
      <c r="AB570" s="23"/>
    </row>
    <row r="571" spans="1:28" s="13" customFormat="1" ht="8.25" customHeight="1" thickBot="1" x14ac:dyDescent="0.2">
      <c r="A571" s="4" t="s">
        <v>0</v>
      </c>
      <c r="B571" s="4" t="s">
        <v>0</v>
      </c>
      <c r="C571" s="4" t="s">
        <v>266</v>
      </c>
      <c r="D571" s="53" t="s">
        <v>267</v>
      </c>
      <c r="E571" s="54"/>
      <c r="F571" s="11">
        <v>0</v>
      </c>
      <c r="G571" s="11">
        <v>37995</v>
      </c>
      <c r="H571" s="12">
        <v>37995</v>
      </c>
      <c r="I571" s="12">
        <v>0</v>
      </c>
      <c r="J571" s="12">
        <v>0</v>
      </c>
      <c r="K571" s="12">
        <v>0</v>
      </c>
      <c r="L571" s="12">
        <v>0</v>
      </c>
      <c r="M571" s="12">
        <v>37995</v>
      </c>
      <c r="N571" s="11">
        <v>0</v>
      </c>
      <c r="O571" s="12">
        <v>0</v>
      </c>
      <c r="P571" s="12">
        <v>0</v>
      </c>
      <c r="Q571" s="12">
        <v>0</v>
      </c>
      <c r="R571" s="12">
        <v>0</v>
      </c>
      <c r="S571" s="12">
        <v>0</v>
      </c>
      <c r="T571" s="12">
        <v>0</v>
      </c>
      <c r="U571" s="12">
        <v>0</v>
      </c>
      <c r="V571" s="12">
        <v>0</v>
      </c>
      <c r="W571" s="36" t="s">
        <v>364</v>
      </c>
    </row>
    <row r="572" spans="1:28" s="17" customFormat="1" ht="15.75" customHeight="1" thickBot="1" x14ac:dyDescent="0.2">
      <c r="A572" s="14" t="s">
        <v>303</v>
      </c>
      <c r="B572" s="15" t="s">
        <v>0</v>
      </c>
      <c r="C572" s="15" t="s">
        <v>0</v>
      </c>
      <c r="D572" s="55" t="s">
        <v>304</v>
      </c>
      <c r="E572" s="56"/>
      <c r="F572" s="16">
        <f>SUM(F573,F580,F596,F599,F615,F617,F621,F627,F634)</f>
        <v>2811232.9699999997</v>
      </c>
      <c r="G572" s="16">
        <f>SUM(G573,G580,G596,G599,G615,G617,G621,G627,G634)</f>
        <v>3259276</v>
      </c>
      <c r="H572" s="16">
        <f t="shared" ref="H572:V572" si="176">SUM(H573,H580,H596,H599,H615,H617,H621,H627,H634)</f>
        <v>2596676</v>
      </c>
      <c r="I572" s="16">
        <f t="shared" si="176"/>
        <v>2583026</v>
      </c>
      <c r="J572" s="16">
        <f t="shared" si="176"/>
        <v>917126</v>
      </c>
      <c r="K572" s="16">
        <f t="shared" si="176"/>
        <v>1665900</v>
      </c>
      <c r="L572" s="16">
        <f t="shared" si="176"/>
        <v>0</v>
      </c>
      <c r="M572" s="16">
        <f t="shared" si="176"/>
        <v>8290</v>
      </c>
      <c r="N572" s="16">
        <f t="shared" si="176"/>
        <v>0</v>
      </c>
      <c r="O572" s="16">
        <f t="shared" si="176"/>
        <v>0</v>
      </c>
      <c r="P572" s="16">
        <f t="shared" si="176"/>
        <v>0</v>
      </c>
      <c r="Q572" s="16">
        <f t="shared" si="176"/>
        <v>662600</v>
      </c>
      <c r="R572" s="16">
        <f t="shared" si="176"/>
        <v>575700</v>
      </c>
      <c r="S572" s="16">
        <f t="shared" si="176"/>
        <v>471000</v>
      </c>
      <c r="T572" s="16">
        <f t="shared" ref="T572" si="177">SUM(T573,T580,T596,T599,T615,T617,T621,T627,T634)</f>
        <v>86900</v>
      </c>
      <c r="U572" s="16">
        <f t="shared" si="176"/>
        <v>0</v>
      </c>
      <c r="V572" s="16">
        <f t="shared" si="176"/>
        <v>0</v>
      </c>
      <c r="W572" s="34">
        <f t="shared" si="161"/>
        <v>115.93759872558695</v>
      </c>
      <c r="X572" s="23"/>
      <c r="Y572" s="23"/>
      <c r="Z572" s="23"/>
      <c r="AA572" s="23"/>
      <c r="AB572" s="23"/>
    </row>
    <row r="573" spans="1:28" s="23" customFormat="1" ht="15.75" customHeight="1" x14ac:dyDescent="0.15">
      <c r="A573" s="21" t="s">
        <v>0</v>
      </c>
      <c r="B573" s="21" t="s">
        <v>305</v>
      </c>
      <c r="C573" s="21" t="s">
        <v>0</v>
      </c>
      <c r="D573" s="57" t="s">
        <v>306</v>
      </c>
      <c r="E573" s="58"/>
      <c r="F573" s="22">
        <f>SUM(F574:F579)</f>
        <v>151100</v>
      </c>
      <c r="G573" s="22">
        <f>SUM(G574:G579)</f>
        <v>127300</v>
      </c>
      <c r="H573" s="22">
        <f t="shared" ref="H573:V573" si="178">SUM(H574:H579)</f>
        <v>94300</v>
      </c>
      <c r="I573" s="22">
        <f t="shared" si="178"/>
        <v>94300</v>
      </c>
      <c r="J573" s="22">
        <f t="shared" si="178"/>
        <v>0</v>
      </c>
      <c r="K573" s="22">
        <f t="shared" si="178"/>
        <v>94300</v>
      </c>
      <c r="L573" s="22">
        <f t="shared" si="178"/>
        <v>0</v>
      </c>
      <c r="M573" s="22">
        <f t="shared" si="178"/>
        <v>0</v>
      </c>
      <c r="N573" s="22">
        <f t="shared" si="178"/>
        <v>0</v>
      </c>
      <c r="O573" s="22">
        <f t="shared" si="178"/>
        <v>0</v>
      </c>
      <c r="P573" s="22">
        <f t="shared" si="178"/>
        <v>0</v>
      </c>
      <c r="Q573" s="22">
        <f t="shared" si="178"/>
        <v>33000</v>
      </c>
      <c r="R573" s="22">
        <f t="shared" si="178"/>
        <v>0</v>
      </c>
      <c r="S573" s="22">
        <f t="shared" si="178"/>
        <v>0</v>
      </c>
      <c r="T573" s="22">
        <f t="shared" ref="T573" si="179">SUM(T574:T579)</f>
        <v>33000</v>
      </c>
      <c r="U573" s="22">
        <f t="shared" si="178"/>
        <v>0</v>
      </c>
      <c r="V573" s="22">
        <f t="shared" si="178"/>
        <v>0</v>
      </c>
      <c r="W573" s="33">
        <f t="shared" si="161"/>
        <v>84.248841826604888</v>
      </c>
    </row>
    <row r="574" spans="1:28" ht="13.9" customHeight="1" x14ac:dyDescent="0.15">
      <c r="A574" s="2" t="s">
        <v>0</v>
      </c>
      <c r="B574" s="2" t="s">
        <v>0</v>
      </c>
      <c r="C574" s="2" t="s">
        <v>23</v>
      </c>
      <c r="D574" s="40" t="s">
        <v>24</v>
      </c>
      <c r="E574" s="41"/>
      <c r="F574" s="6">
        <v>9000</v>
      </c>
      <c r="G574" s="6">
        <v>10000</v>
      </c>
      <c r="H574" s="1">
        <v>10000</v>
      </c>
      <c r="I574" s="1">
        <v>10000</v>
      </c>
      <c r="J574" s="1">
        <v>0</v>
      </c>
      <c r="K574" s="1">
        <v>10000</v>
      </c>
      <c r="L574" s="1">
        <v>0</v>
      </c>
      <c r="M574" s="1">
        <v>0</v>
      </c>
      <c r="N574" s="6">
        <v>0</v>
      </c>
      <c r="O574" s="1">
        <v>0</v>
      </c>
      <c r="P574" s="1">
        <v>0</v>
      </c>
      <c r="Q574" s="1">
        <v>0</v>
      </c>
      <c r="R574" s="1">
        <v>0</v>
      </c>
      <c r="S574" s="1">
        <v>0</v>
      </c>
      <c r="T574" s="3">
        <v>0</v>
      </c>
      <c r="U574" s="1">
        <v>0</v>
      </c>
      <c r="V574" s="1">
        <v>0</v>
      </c>
      <c r="W574" s="35">
        <f t="shared" si="161"/>
        <v>111.11111111111111</v>
      </c>
    </row>
    <row r="575" spans="1:28" ht="8.25" customHeight="1" x14ac:dyDescent="0.15">
      <c r="A575" s="2" t="s">
        <v>0</v>
      </c>
      <c r="B575" s="2" t="s">
        <v>0</v>
      </c>
      <c r="C575" s="2" t="s">
        <v>25</v>
      </c>
      <c r="D575" s="40" t="s">
        <v>26</v>
      </c>
      <c r="E575" s="41"/>
      <c r="F575" s="6">
        <v>6000</v>
      </c>
      <c r="G575" s="6">
        <v>6000</v>
      </c>
      <c r="H575" s="1">
        <v>6000</v>
      </c>
      <c r="I575" s="1">
        <v>6000</v>
      </c>
      <c r="J575" s="1">
        <v>0</v>
      </c>
      <c r="K575" s="1">
        <v>6000</v>
      </c>
      <c r="L575" s="1">
        <v>0</v>
      </c>
      <c r="M575" s="1">
        <v>0</v>
      </c>
      <c r="N575" s="6">
        <v>0</v>
      </c>
      <c r="O575" s="1">
        <v>0</v>
      </c>
      <c r="P575" s="1">
        <v>0</v>
      </c>
      <c r="Q575" s="1">
        <v>0</v>
      </c>
      <c r="R575" s="1">
        <v>0</v>
      </c>
      <c r="S575" s="1">
        <v>0</v>
      </c>
      <c r="T575" s="3">
        <v>0</v>
      </c>
      <c r="U575" s="1">
        <v>0</v>
      </c>
      <c r="V575" s="1">
        <v>0</v>
      </c>
      <c r="W575" s="35">
        <f t="shared" si="161"/>
        <v>100</v>
      </c>
    </row>
    <row r="576" spans="1:28" ht="8.25" customHeight="1" x14ac:dyDescent="0.15">
      <c r="A576" s="2" t="s">
        <v>0</v>
      </c>
      <c r="B576" s="2" t="s">
        <v>0</v>
      </c>
      <c r="C576" s="2" t="s">
        <v>27</v>
      </c>
      <c r="D576" s="40" t="s">
        <v>28</v>
      </c>
      <c r="E576" s="41"/>
      <c r="F576" s="6">
        <v>50000</v>
      </c>
      <c r="G576" s="6">
        <v>52000</v>
      </c>
      <c r="H576" s="1">
        <v>52000</v>
      </c>
      <c r="I576" s="1">
        <v>52000</v>
      </c>
      <c r="J576" s="1">
        <v>0</v>
      </c>
      <c r="K576" s="1">
        <v>52000</v>
      </c>
      <c r="L576" s="1">
        <v>0</v>
      </c>
      <c r="M576" s="1">
        <v>0</v>
      </c>
      <c r="N576" s="6">
        <v>0</v>
      </c>
      <c r="O576" s="1">
        <v>0</v>
      </c>
      <c r="P576" s="1">
        <v>0</v>
      </c>
      <c r="Q576" s="1">
        <v>0</v>
      </c>
      <c r="R576" s="1">
        <v>0</v>
      </c>
      <c r="S576" s="1">
        <v>0</v>
      </c>
      <c r="T576" s="3">
        <v>0</v>
      </c>
      <c r="U576" s="1">
        <v>0</v>
      </c>
      <c r="V576" s="1">
        <v>0</v>
      </c>
      <c r="W576" s="35">
        <f t="shared" si="161"/>
        <v>104</v>
      </c>
    </row>
    <row r="577" spans="1:28" ht="8.25" customHeight="1" x14ac:dyDescent="0.15">
      <c r="A577" s="2" t="s">
        <v>0</v>
      </c>
      <c r="B577" s="2" t="s">
        <v>0</v>
      </c>
      <c r="C577" s="2" t="s">
        <v>29</v>
      </c>
      <c r="D577" s="40" t="s">
        <v>30</v>
      </c>
      <c r="E577" s="41"/>
      <c r="F577" s="6">
        <v>19100</v>
      </c>
      <c r="G577" s="6">
        <v>20000</v>
      </c>
      <c r="H577" s="1">
        <v>20000</v>
      </c>
      <c r="I577" s="1">
        <v>20000</v>
      </c>
      <c r="J577" s="1">
        <v>0</v>
      </c>
      <c r="K577" s="1">
        <v>20000</v>
      </c>
      <c r="L577" s="1">
        <v>0</v>
      </c>
      <c r="M577" s="1">
        <v>0</v>
      </c>
      <c r="N577" s="6">
        <v>0</v>
      </c>
      <c r="O577" s="1">
        <v>0</v>
      </c>
      <c r="P577" s="1">
        <v>0</v>
      </c>
      <c r="Q577" s="1">
        <v>0</v>
      </c>
      <c r="R577" s="1">
        <v>0</v>
      </c>
      <c r="S577" s="1">
        <v>0</v>
      </c>
      <c r="T577" s="3">
        <v>0</v>
      </c>
      <c r="U577" s="1">
        <v>0</v>
      </c>
      <c r="V577" s="1">
        <v>0</v>
      </c>
      <c r="W577" s="35">
        <f t="shared" si="161"/>
        <v>104.71204188481676</v>
      </c>
    </row>
    <row r="578" spans="1:28" ht="8.25" customHeight="1" x14ac:dyDescent="0.15">
      <c r="A578" s="2" t="s">
        <v>0</v>
      </c>
      <c r="B578" s="2" t="s">
        <v>0</v>
      </c>
      <c r="C578" s="2" t="s">
        <v>41</v>
      </c>
      <c r="D578" s="40" t="s">
        <v>42</v>
      </c>
      <c r="E578" s="41"/>
      <c r="F578" s="6">
        <v>6000</v>
      </c>
      <c r="G578" s="6">
        <v>6300</v>
      </c>
      <c r="H578" s="1">
        <v>6300</v>
      </c>
      <c r="I578" s="1">
        <v>6300</v>
      </c>
      <c r="J578" s="1">
        <v>0</v>
      </c>
      <c r="K578" s="1">
        <v>6300</v>
      </c>
      <c r="L578" s="1">
        <v>0</v>
      </c>
      <c r="M578" s="1">
        <v>0</v>
      </c>
      <c r="N578" s="6">
        <v>0</v>
      </c>
      <c r="O578" s="1">
        <v>0</v>
      </c>
      <c r="P578" s="1">
        <v>0</v>
      </c>
      <c r="Q578" s="1">
        <v>0</v>
      </c>
      <c r="R578" s="1">
        <v>0</v>
      </c>
      <c r="S578" s="1">
        <v>0</v>
      </c>
      <c r="T578" s="3">
        <v>0</v>
      </c>
      <c r="U578" s="1">
        <v>0</v>
      </c>
      <c r="V578" s="1">
        <v>0</v>
      </c>
      <c r="W578" s="35">
        <f t="shared" si="161"/>
        <v>105</v>
      </c>
    </row>
    <row r="579" spans="1:28" ht="41.85" customHeight="1" x14ac:dyDescent="0.15">
      <c r="A579" s="2" t="s">
        <v>0</v>
      </c>
      <c r="B579" s="2" t="s">
        <v>0</v>
      </c>
      <c r="C579" s="2" t="s">
        <v>50</v>
      </c>
      <c r="D579" s="40" t="s">
        <v>51</v>
      </c>
      <c r="E579" s="41"/>
      <c r="F579" s="6">
        <v>61000</v>
      </c>
      <c r="G579" s="6">
        <v>33000</v>
      </c>
      <c r="H579" s="1">
        <v>0</v>
      </c>
      <c r="I579" s="1">
        <v>0</v>
      </c>
      <c r="J579" s="1">
        <v>0</v>
      </c>
      <c r="K579" s="1">
        <v>0</v>
      </c>
      <c r="L579" s="1">
        <v>0</v>
      </c>
      <c r="M579" s="1">
        <v>0</v>
      </c>
      <c r="N579" s="6">
        <v>0</v>
      </c>
      <c r="O579" s="1">
        <v>0</v>
      </c>
      <c r="P579" s="1">
        <v>0</v>
      </c>
      <c r="Q579" s="1">
        <v>33000</v>
      </c>
      <c r="R579" s="1">
        <v>0</v>
      </c>
      <c r="S579" s="1">
        <v>0</v>
      </c>
      <c r="T579" s="3">
        <v>33000</v>
      </c>
      <c r="U579" s="1">
        <v>0</v>
      </c>
      <c r="V579" s="1">
        <v>0</v>
      </c>
      <c r="W579" s="35">
        <f t="shared" si="161"/>
        <v>54.098360655737707</v>
      </c>
    </row>
    <row r="580" spans="1:28" s="9" customFormat="1" ht="15" customHeight="1" x14ac:dyDescent="0.15">
      <c r="A580" s="7" t="s">
        <v>0</v>
      </c>
      <c r="B580" s="7" t="s">
        <v>307</v>
      </c>
      <c r="C580" s="7" t="s">
        <v>0</v>
      </c>
      <c r="D580" s="42" t="s">
        <v>308</v>
      </c>
      <c r="E580" s="43"/>
      <c r="F580" s="8">
        <f>SUM(F581:F595)</f>
        <v>997378</v>
      </c>
      <c r="G580" s="8">
        <f t="shared" ref="G580:V580" si="180">SUM(G581:G595)</f>
        <v>936414</v>
      </c>
      <c r="H580" s="8">
        <f t="shared" si="180"/>
        <v>936414</v>
      </c>
      <c r="I580" s="8">
        <f t="shared" si="180"/>
        <v>936414</v>
      </c>
      <c r="J580" s="8">
        <f t="shared" si="180"/>
        <v>58191</v>
      </c>
      <c r="K580" s="8">
        <f t="shared" si="180"/>
        <v>878223</v>
      </c>
      <c r="L580" s="8">
        <f t="shared" si="180"/>
        <v>0</v>
      </c>
      <c r="M580" s="8">
        <f t="shared" si="180"/>
        <v>0</v>
      </c>
      <c r="N580" s="8">
        <f t="shared" si="180"/>
        <v>0</v>
      </c>
      <c r="O580" s="8">
        <f t="shared" si="180"/>
        <v>0</v>
      </c>
      <c r="P580" s="8">
        <f t="shared" si="180"/>
        <v>0</v>
      </c>
      <c r="Q580" s="8">
        <f t="shared" si="180"/>
        <v>0</v>
      </c>
      <c r="R580" s="8">
        <f t="shared" si="180"/>
        <v>0</v>
      </c>
      <c r="S580" s="8">
        <f t="shared" si="180"/>
        <v>0</v>
      </c>
      <c r="T580" s="8">
        <f t="shared" ref="T580" si="181">SUM(T581:T595)</f>
        <v>0</v>
      </c>
      <c r="U580" s="8">
        <f t="shared" si="180"/>
        <v>0</v>
      </c>
      <c r="V580" s="8">
        <f t="shared" si="180"/>
        <v>0</v>
      </c>
      <c r="W580" s="31">
        <f t="shared" si="161"/>
        <v>93.8875732169749</v>
      </c>
      <c r="X580" s="23"/>
      <c r="Y580" s="23"/>
      <c r="Z580" s="23"/>
      <c r="AA580" s="23"/>
      <c r="AB580" s="23"/>
    </row>
    <row r="581" spans="1:28" ht="60.75" customHeight="1" x14ac:dyDescent="0.15">
      <c r="A581" s="5" t="s">
        <v>0</v>
      </c>
      <c r="B581" s="5" t="s">
        <v>0</v>
      </c>
      <c r="C581" s="5">
        <v>2900</v>
      </c>
      <c r="D581" s="44" t="s">
        <v>157</v>
      </c>
      <c r="E581" s="41"/>
      <c r="F581" s="6">
        <v>4000</v>
      </c>
      <c r="G581" s="6">
        <v>0</v>
      </c>
      <c r="H581" s="6">
        <v>0</v>
      </c>
      <c r="I581" s="6">
        <v>0</v>
      </c>
      <c r="J581" s="6">
        <v>0</v>
      </c>
      <c r="K581" s="6">
        <v>0</v>
      </c>
      <c r="L581" s="6">
        <v>0</v>
      </c>
      <c r="M581" s="6">
        <v>0</v>
      </c>
      <c r="N581" s="6">
        <v>0</v>
      </c>
      <c r="O581" s="6">
        <v>0</v>
      </c>
      <c r="P581" s="6">
        <v>0</v>
      </c>
      <c r="Q581" s="6">
        <v>0</v>
      </c>
      <c r="R581" s="6">
        <v>0</v>
      </c>
      <c r="S581" s="6">
        <v>0</v>
      </c>
      <c r="T581" s="6">
        <v>0</v>
      </c>
      <c r="U581" s="6">
        <v>0</v>
      </c>
      <c r="V581" s="6">
        <v>0</v>
      </c>
      <c r="W581" s="35">
        <f t="shared" si="161"/>
        <v>0</v>
      </c>
    </row>
    <row r="582" spans="1:28" ht="13.9" customHeight="1" x14ac:dyDescent="0.15">
      <c r="A582" s="2" t="s">
        <v>0</v>
      </c>
      <c r="B582" s="2" t="s">
        <v>0</v>
      </c>
      <c r="C582" s="2" t="s">
        <v>107</v>
      </c>
      <c r="D582" s="40" t="s">
        <v>108</v>
      </c>
      <c r="E582" s="41"/>
      <c r="F582" s="6">
        <v>52954</v>
      </c>
      <c r="G582" s="6">
        <v>48675</v>
      </c>
      <c r="H582" s="1">
        <v>48675</v>
      </c>
      <c r="I582" s="1">
        <v>48675</v>
      </c>
      <c r="J582" s="1">
        <v>48675</v>
      </c>
      <c r="K582" s="1">
        <v>0</v>
      </c>
      <c r="L582" s="1">
        <v>0</v>
      </c>
      <c r="M582" s="1">
        <v>0</v>
      </c>
      <c r="N582" s="6">
        <v>0</v>
      </c>
      <c r="O582" s="1">
        <v>0</v>
      </c>
      <c r="P582" s="1">
        <v>0</v>
      </c>
      <c r="Q582" s="1">
        <v>0</v>
      </c>
      <c r="R582" s="1">
        <v>0</v>
      </c>
      <c r="S582" s="1">
        <v>0</v>
      </c>
      <c r="T582" s="3">
        <v>0</v>
      </c>
      <c r="U582" s="1">
        <v>0</v>
      </c>
      <c r="V582" s="1">
        <v>0</v>
      </c>
      <c r="W582" s="35">
        <f t="shared" si="161"/>
        <v>91.919401744910672</v>
      </c>
    </row>
    <row r="583" spans="1:28" ht="12" customHeight="1" x14ac:dyDescent="0.15">
      <c r="A583" s="5" t="s">
        <v>0</v>
      </c>
      <c r="B583" s="5" t="s">
        <v>0</v>
      </c>
      <c r="C583" s="5" t="s">
        <v>107</v>
      </c>
      <c r="D583" s="44" t="s">
        <v>126</v>
      </c>
      <c r="E583" s="41"/>
      <c r="F583" s="6">
        <v>5486</v>
      </c>
      <c r="G583" s="6">
        <v>0</v>
      </c>
      <c r="H583" s="6">
        <v>0</v>
      </c>
      <c r="I583" s="6">
        <v>0</v>
      </c>
      <c r="J583" s="6">
        <v>0</v>
      </c>
      <c r="K583" s="6">
        <v>0</v>
      </c>
      <c r="L583" s="6">
        <v>0</v>
      </c>
      <c r="M583" s="6">
        <v>0</v>
      </c>
      <c r="N583" s="6">
        <v>0</v>
      </c>
      <c r="O583" s="6">
        <v>0</v>
      </c>
      <c r="P583" s="6">
        <v>0</v>
      </c>
      <c r="Q583" s="6">
        <v>0</v>
      </c>
      <c r="R583" s="6">
        <v>0</v>
      </c>
      <c r="S583" s="6">
        <v>0</v>
      </c>
      <c r="T583" s="6">
        <v>0</v>
      </c>
      <c r="U583" s="6">
        <v>0</v>
      </c>
      <c r="V583" s="6">
        <v>0</v>
      </c>
      <c r="W583" s="35">
        <f t="shared" si="161"/>
        <v>0</v>
      </c>
    </row>
    <row r="584" spans="1:28" ht="13.9" customHeight="1" x14ac:dyDescent="0.15">
      <c r="A584" s="2" t="s">
        <v>0</v>
      </c>
      <c r="B584" s="2" t="s">
        <v>0</v>
      </c>
      <c r="C584" s="2" t="s">
        <v>67</v>
      </c>
      <c r="D584" s="40" t="s">
        <v>68</v>
      </c>
      <c r="E584" s="41"/>
      <c r="F584" s="6">
        <v>10009</v>
      </c>
      <c r="G584" s="6">
        <v>8323</v>
      </c>
      <c r="H584" s="1">
        <v>8323</v>
      </c>
      <c r="I584" s="1">
        <v>8323</v>
      </c>
      <c r="J584" s="1">
        <v>8323</v>
      </c>
      <c r="K584" s="1">
        <v>0</v>
      </c>
      <c r="L584" s="1">
        <v>0</v>
      </c>
      <c r="M584" s="1">
        <v>0</v>
      </c>
      <c r="N584" s="6">
        <v>0</v>
      </c>
      <c r="O584" s="1">
        <v>0</v>
      </c>
      <c r="P584" s="1">
        <v>0</v>
      </c>
      <c r="Q584" s="1">
        <v>0</v>
      </c>
      <c r="R584" s="1">
        <v>0</v>
      </c>
      <c r="S584" s="1">
        <v>0</v>
      </c>
      <c r="T584" s="3">
        <v>0</v>
      </c>
      <c r="U584" s="1">
        <v>0</v>
      </c>
      <c r="V584" s="1">
        <v>0</v>
      </c>
      <c r="W584" s="35">
        <f t="shared" si="161"/>
        <v>83.155160355679897</v>
      </c>
    </row>
    <row r="585" spans="1:28" ht="8.25" customHeight="1" x14ac:dyDescent="0.15">
      <c r="A585" s="2" t="s">
        <v>0</v>
      </c>
      <c r="B585" s="2" t="s">
        <v>0</v>
      </c>
      <c r="C585" s="2" t="s">
        <v>69</v>
      </c>
      <c r="D585" s="40" t="s">
        <v>70</v>
      </c>
      <c r="E585" s="41"/>
      <c r="F585" s="6">
        <v>1209</v>
      </c>
      <c r="G585" s="6">
        <v>1193</v>
      </c>
      <c r="H585" s="1">
        <v>1193</v>
      </c>
      <c r="I585" s="1">
        <v>1193</v>
      </c>
      <c r="J585" s="1">
        <v>1193</v>
      </c>
      <c r="K585" s="1">
        <v>0</v>
      </c>
      <c r="L585" s="1">
        <v>0</v>
      </c>
      <c r="M585" s="1">
        <v>0</v>
      </c>
      <c r="N585" s="6">
        <v>0</v>
      </c>
      <c r="O585" s="1">
        <v>0</v>
      </c>
      <c r="P585" s="1">
        <v>0</v>
      </c>
      <c r="Q585" s="1">
        <v>0</v>
      </c>
      <c r="R585" s="1">
        <v>0</v>
      </c>
      <c r="S585" s="1">
        <v>0</v>
      </c>
      <c r="T585" s="3">
        <v>0</v>
      </c>
      <c r="U585" s="1">
        <v>0</v>
      </c>
      <c r="V585" s="1">
        <v>0</v>
      </c>
      <c r="W585" s="35">
        <f t="shared" si="161"/>
        <v>98.676592224979316</v>
      </c>
    </row>
    <row r="586" spans="1:28" ht="19.5" customHeight="1" x14ac:dyDescent="0.15">
      <c r="A586" s="2" t="s">
        <v>0</v>
      </c>
      <c r="B586" s="2" t="s">
        <v>0</v>
      </c>
      <c r="C586" s="2" t="s">
        <v>127</v>
      </c>
      <c r="D586" s="40" t="s">
        <v>128</v>
      </c>
      <c r="E586" s="41"/>
      <c r="F586" s="6">
        <v>813</v>
      </c>
      <c r="G586" s="6">
        <v>540</v>
      </c>
      <c r="H586" s="1">
        <v>540</v>
      </c>
      <c r="I586" s="1">
        <v>540</v>
      </c>
      <c r="J586" s="1">
        <v>0</v>
      </c>
      <c r="K586" s="1">
        <v>540</v>
      </c>
      <c r="L586" s="1">
        <v>0</v>
      </c>
      <c r="M586" s="1">
        <v>0</v>
      </c>
      <c r="N586" s="6">
        <v>0</v>
      </c>
      <c r="O586" s="1">
        <v>0</v>
      </c>
      <c r="P586" s="1">
        <v>0</v>
      </c>
      <c r="Q586" s="1">
        <v>0</v>
      </c>
      <c r="R586" s="1">
        <v>0</v>
      </c>
      <c r="S586" s="1">
        <v>0</v>
      </c>
      <c r="T586" s="3">
        <v>0</v>
      </c>
      <c r="U586" s="1">
        <v>0</v>
      </c>
      <c r="V586" s="1">
        <v>0</v>
      </c>
      <c r="W586" s="35">
        <f t="shared" si="161"/>
        <v>66.420664206642073</v>
      </c>
    </row>
    <row r="587" spans="1:28" ht="13.9" customHeight="1" x14ac:dyDescent="0.15">
      <c r="A587" s="5" t="s">
        <v>0</v>
      </c>
      <c r="B587" s="5" t="s">
        <v>0</v>
      </c>
      <c r="C587" s="5">
        <v>4190</v>
      </c>
      <c r="D587" s="44" t="s">
        <v>40</v>
      </c>
      <c r="E587" s="41"/>
      <c r="F587" s="6">
        <v>700</v>
      </c>
      <c r="G587" s="6">
        <v>0</v>
      </c>
      <c r="H587" s="6">
        <v>0</v>
      </c>
      <c r="I587" s="6">
        <v>0</v>
      </c>
      <c r="J587" s="6">
        <v>0</v>
      </c>
      <c r="K587" s="6">
        <v>0</v>
      </c>
      <c r="L587" s="6">
        <v>0</v>
      </c>
      <c r="M587" s="6">
        <v>0</v>
      </c>
      <c r="N587" s="6">
        <v>0</v>
      </c>
      <c r="O587" s="6">
        <v>0</v>
      </c>
      <c r="P587" s="6">
        <v>0</v>
      </c>
      <c r="Q587" s="6">
        <v>0</v>
      </c>
      <c r="R587" s="6">
        <v>0</v>
      </c>
      <c r="S587" s="6">
        <v>0</v>
      </c>
      <c r="T587" s="6">
        <v>0</v>
      </c>
      <c r="U587" s="6">
        <v>0</v>
      </c>
      <c r="V587" s="6">
        <v>0</v>
      </c>
      <c r="W587" s="35">
        <f t="shared" ref="W587:W651" si="182">G587/F587*100</f>
        <v>0</v>
      </c>
    </row>
    <row r="588" spans="1:28" ht="13.9" customHeight="1" x14ac:dyDescent="0.15">
      <c r="A588" s="2" t="s">
        <v>0</v>
      </c>
      <c r="B588" s="2" t="s">
        <v>0</v>
      </c>
      <c r="C588" s="2" t="s">
        <v>23</v>
      </c>
      <c r="D588" s="40" t="s">
        <v>24</v>
      </c>
      <c r="E588" s="41"/>
      <c r="F588" s="6">
        <v>16200</v>
      </c>
      <c r="G588" s="6">
        <v>23800</v>
      </c>
      <c r="H588" s="1">
        <v>23800</v>
      </c>
      <c r="I588" s="1">
        <v>23800</v>
      </c>
      <c r="J588" s="1">
        <v>0</v>
      </c>
      <c r="K588" s="1">
        <v>23800</v>
      </c>
      <c r="L588" s="1">
        <v>0</v>
      </c>
      <c r="M588" s="1">
        <v>0</v>
      </c>
      <c r="N588" s="6">
        <v>0</v>
      </c>
      <c r="O588" s="1">
        <v>0</v>
      </c>
      <c r="P588" s="1">
        <v>0</v>
      </c>
      <c r="Q588" s="1">
        <v>0</v>
      </c>
      <c r="R588" s="1">
        <v>0</v>
      </c>
      <c r="S588" s="1">
        <v>0</v>
      </c>
      <c r="T588" s="3">
        <v>0</v>
      </c>
      <c r="U588" s="1">
        <v>0</v>
      </c>
      <c r="V588" s="1">
        <v>0</v>
      </c>
      <c r="W588" s="35">
        <f t="shared" si="182"/>
        <v>146.9135802469136</v>
      </c>
    </row>
    <row r="589" spans="1:28" ht="8.25" customHeight="1" x14ac:dyDescent="0.15">
      <c r="A589" s="2" t="s">
        <v>0</v>
      </c>
      <c r="B589" s="2" t="s">
        <v>0</v>
      </c>
      <c r="C589" s="2" t="s">
        <v>29</v>
      </c>
      <c r="D589" s="40" t="s">
        <v>30</v>
      </c>
      <c r="E589" s="41"/>
      <c r="F589" s="6">
        <v>786935</v>
      </c>
      <c r="G589" s="6">
        <v>848137</v>
      </c>
      <c r="H589" s="1">
        <v>848137</v>
      </c>
      <c r="I589" s="1">
        <v>848137</v>
      </c>
      <c r="J589" s="1">
        <v>0</v>
      </c>
      <c r="K589" s="1">
        <v>848137</v>
      </c>
      <c r="L589" s="1">
        <v>0</v>
      </c>
      <c r="M589" s="1">
        <v>0</v>
      </c>
      <c r="N589" s="6">
        <v>0</v>
      </c>
      <c r="O589" s="1">
        <v>0</v>
      </c>
      <c r="P589" s="1">
        <v>0</v>
      </c>
      <c r="Q589" s="1">
        <v>0</v>
      </c>
      <c r="R589" s="1">
        <v>0</v>
      </c>
      <c r="S589" s="1">
        <v>0</v>
      </c>
      <c r="T589" s="3">
        <v>0</v>
      </c>
      <c r="U589" s="1">
        <v>0</v>
      </c>
      <c r="V589" s="1">
        <v>0</v>
      </c>
      <c r="W589" s="35">
        <f t="shared" si="182"/>
        <v>107.7772624168451</v>
      </c>
    </row>
    <row r="590" spans="1:28" ht="9.75" customHeight="1" x14ac:dyDescent="0.15">
      <c r="A590" s="5" t="s">
        <v>0</v>
      </c>
      <c r="B590" s="5" t="s">
        <v>0</v>
      </c>
      <c r="C590" s="5">
        <v>4410</v>
      </c>
      <c r="D590" s="44" t="s">
        <v>132</v>
      </c>
      <c r="E590" s="41"/>
      <c r="F590" s="6">
        <v>200</v>
      </c>
      <c r="G590" s="6">
        <v>0</v>
      </c>
      <c r="H590" s="6">
        <v>0</v>
      </c>
      <c r="I590" s="6">
        <v>0</v>
      </c>
      <c r="J590" s="6">
        <v>0</v>
      </c>
      <c r="K590" s="6">
        <v>0</v>
      </c>
      <c r="L590" s="6">
        <v>0</v>
      </c>
      <c r="M590" s="6">
        <v>0</v>
      </c>
      <c r="N590" s="6">
        <v>0</v>
      </c>
      <c r="O590" s="6">
        <v>0</v>
      </c>
      <c r="P590" s="6">
        <v>0</v>
      </c>
      <c r="Q590" s="6">
        <v>0</v>
      </c>
      <c r="R590" s="6">
        <v>0</v>
      </c>
      <c r="S590" s="6">
        <v>0</v>
      </c>
      <c r="T590" s="6">
        <v>0</v>
      </c>
      <c r="U590" s="6">
        <v>0</v>
      </c>
      <c r="V590" s="6">
        <v>0</v>
      </c>
      <c r="W590" s="35">
        <f t="shared" si="182"/>
        <v>0</v>
      </c>
    </row>
    <row r="591" spans="1:28" ht="8.25" customHeight="1" x14ac:dyDescent="0.15">
      <c r="A591" s="2" t="s">
        <v>0</v>
      </c>
      <c r="B591" s="2" t="s">
        <v>0</v>
      </c>
      <c r="C591" s="2" t="s">
        <v>41</v>
      </c>
      <c r="D591" s="40" t="s">
        <v>42</v>
      </c>
      <c r="E591" s="41"/>
      <c r="F591" s="6">
        <v>1500</v>
      </c>
      <c r="G591" s="6">
        <v>2000</v>
      </c>
      <c r="H591" s="1">
        <v>2000</v>
      </c>
      <c r="I591" s="1">
        <v>2000</v>
      </c>
      <c r="J591" s="1">
        <v>0</v>
      </c>
      <c r="K591" s="1">
        <v>2000</v>
      </c>
      <c r="L591" s="1">
        <v>0</v>
      </c>
      <c r="M591" s="1">
        <v>0</v>
      </c>
      <c r="N591" s="6">
        <v>0</v>
      </c>
      <c r="O591" s="1">
        <v>0</v>
      </c>
      <c r="P591" s="1">
        <v>0</v>
      </c>
      <c r="Q591" s="1">
        <v>0</v>
      </c>
      <c r="R591" s="1">
        <v>0</v>
      </c>
      <c r="S591" s="1">
        <v>0</v>
      </c>
      <c r="T591" s="3">
        <v>0</v>
      </c>
      <c r="U591" s="1">
        <v>0</v>
      </c>
      <c r="V591" s="1">
        <v>0</v>
      </c>
      <c r="W591" s="35">
        <f t="shared" si="182"/>
        <v>133.33333333333331</v>
      </c>
    </row>
    <row r="592" spans="1:28" ht="13.9" customHeight="1" x14ac:dyDescent="0.15">
      <c r="A592" s="2" t="s">
        <v>0</v>
      </c>
      <c r="B592" s="2" t="s">
        <v>0</v>
      </c>
      <c r="C592" s="2" t="s">
        <v>135</v>
      </c>
      <c r="D592" s="40" t="s">
        <v>136</v>
      </c>
      <c r="E592" s="41"/>
      <c r="F592" s="6">
        <v>2372</v>
      </c>
      <c r="G592" s="6">
        <v>2746</v>
      </c>
      <c r="H592" s="1">
        <v>2746</v>
      </c>
      <c r="I592" s="1">
        <v>2746</v>
      </c>
      <c r="J592" s="1">
        <v>0</v>
      </c>
      <c r="K592" s="1">
        <v>2746</v>
      </c>
      <c r="L592" s="1">
        <v>0</v>
      </c>
      <c r="M592" s="1">
        <v>0</v>
      </c>
      <c r="N592" s="6">
        <v>0</v>
      </c>
      <c r="O592" s="1">
        <v>0</v>
      </c>
      <c r="P592" s="1">
        <v>0</v>
      </c>
      <c r="Q592" s="1">
        <v>0</v>
      </c>
      <c r="R592" s="1">
        <v>0</v>
      </c>
      <c r="S592" s="1">
        <v>0</v>
      </c>
      <c r="T592" s="3">
        <v>0</v>
      </c>
      <c r="U592" s="1">
        <v>0</v>
      </c>
      <c r="V592" s="1">
        <v>0</v>
      </c>
      <c r="W592" s="35">
        <f t="shared" si="182"/>
        <v>115.7672849915683</v>
      </c>
    </row>
    <row r="593" spans="1:28" ht="19.5" customHeight="1" x14ac:dyDescent="0.15">
      <c r="A593" s="2" t="s">
        <v>0</v>
      </c>
      <c r="B593" s="2" t="s">
        <v>0</v>
      </c>
      <c r="C593" s="2" t="s">
        <v>119</v>
      </c>
      <c r="D593" s="40" t="s">
        <v>120</v>
      </c>
      <c r="E593" s="41"/>
      <c r="F593" s="6">
        <v>2000</v>
      </c>
      <c r="G593" s="6">
        <v>1000</v>
      </c>
      <c r="H593" s="1">
        <v>1000</v>
      </c>
      <c r="I593" s="1">
        <v>1000</v>
      </c>
      <c r="J593" s="1">
        <v>0</v>
      </c>
      <c r="K593" s="1">
        <v>1000</v>
      </c>
      <c r="L593" s="1">
        <v>0</v>
      </c>
      <c r="M593" s="1">
        <v>0</v>
      </c>
      <c r="N593" s="6">
        <v>0</v>
      </c>
      <c r="O593" s="1">
        <v>0</v>
      </c>
      <c r="P593" s="1">
        <v>0</v>
      </c>
      <c r="Q593" s="1">
        <v>0</v>
      </c>
      <c r="R593" s="1">
        <v>0</v>
      </c>
      <c r="S593" s="1">
        <v>0</v>
      </c>
      <c r="T593" s="3">
        <v>0</v>
      </c>
      <c r="U593" s="1">
        <v>0</v>
      </c>
      <c r="V593" s="1">
        <v>0</v>
      </c>
      <c r="W593" s="35">
        <f t="shared" si="182"/>
        <v>50</v>
      </c>
    </row>
    <row r="594" spans="1:28" ht="19.5" customHeight="1" x14ac:dyDescent="0.15">
      <c r="A594" s="5" t="s">
        <v>0</v>
      </c>
      <c r="B594" s="5" t="s">
        <v>0</v>
      </c>
      <c r="C594" s="5">
        <v>6050</v>
      </c>
      <c r="D594" s="44" t="s">
        <v>44</v>
      </c>
      <c r="E594" s="41"/>
      <c r="F594" s="6">
        <v>100000</v>
      </c>
      <c r="G594" s="6">
        <v>0</v>
      </c>
      <c r="H594" s="6">
        <v>0</v>
      </c>
      <c r="I594" s="6">
        <v>0</v>
      </c>
      <c r="J594" s="6">
        <v>0</v>
      </c>
      <c r="K594" s="6">
        <v>0</v>
      </c>
      <c r="L594" s="6">
        <v>0</v>
      </c>
      <c r="M594" s="6">
        <v>0</v>
      </c>
      <c r="N594" s="6">
        <v>0</v>
      </c>
      <c r="O594" s="6">
        <v>0</v>
      </c>
      <c r="P594" s="6">
        <v>0</v>
      </c>
      <c r="Q594" s="6">
        <v>0</v>
      </c>
      <c r="R594" s="6">
        <v>0</v>
      </c>
      <c r="S594" s="6">
        <v>0</v>
      </c>
      <c r="T594" s="6">
        <v>0</v>
      </c>
      <c r="U594" s="6">
        <v>0</v>
      </c>
      <c r="V594" s="6">
        <v>0</v>
      </c>
      <c r="W594" s="35">
        <f t="shared" si="182"/>
        <v>0</v>
      </c>
    </row>
    <row r="595" spans="1:28" ht="53.25" customHeight="1" x14ac:dyDescent="0.15">
      <c r="A595" s="5" t="s">
        <v>0</v>
      </c>
      <c r="B595" s="5" t="s">
        <v>0</v>
      </c>
      <c r="C595" s="5">
        <v>6230</v>
      </c>
      <c r="D595" s="44" t="s">
        <v>51</v>
      </c>
      <c r="E595" s="41"/>
      <c r="F595" s="6">
        <v>13000</v>
      </c>
      <c r="G595" s="6">
        <v>0</v>
      </c>
      <c r="H595" s="6">
        <v>0</v>
      </c>
      <c r="I595" s="6">
        <v>0</v>
      </c>
      <c r="J595" s="6">
        <v>0</v>
      </c>
      <c r="K595" s="6">
        <v>0</v>
      </c>
      <c r="L595" s="6">
        <v>0</v>
      </c>
      <c r="M595" s="6">
        <v>0</v>
      </c>
      <c r="N595" s="6">
        <v>0</v>
      </c>
      <c r="O595" s="6">
        <v>0</v>
      </c>
      <c r="P595" s="6">
        <v>0</v>
      </c>
      <c r="Q595" s="6">
        <v>0</v>
      </c>
      <c r="R595" s="6">
        <v>0</v>
      </c>
      <c r="S595" s="6">
        <v>0</v>
      </c>
      <c r="T595" s="6">
        <v>0</v>
      </c>
      <c r="U595" s="6">
        <v>0</v>
      </c>
      <c r="V595" s="6">
        <v>0</v>
      </c>
      <c r="W595" s="35">
        <f t="shared" si="182"/>
        <v>0</v>
      </c>
    </row>
    <row r="596" spans="1:28" s="9" customFormat="1" ht="8.25" customHeight="1" x14ac:dyDescent="0.15">
      <c r="A596" s="7" t="s">
        <v>0</v>
      </c>
      <c r="B596" s="7" t="s">
        <v>309</v>
      </c>
      <c r="C596" s="7" t="s">
        <v>0</v>
      </c>
      <c r="D596" s="42" t="s">
        <v>310</v>
      </c>
      <c r="E596" s="43"/>
      <c r="F596" s="8">
        <f>SUM(F597:F598)</f>
        <v>141750</v>
      </c>
      <c r="G596" s="8">
        <f>SUM(G597:G598)</f>
        <v>168750</v>
      </c>
      <c r="H596" s="8">
        <f t="shared" ref="H596:V596" si="183">SUM(H597:H598)</f>
        <v>168750</v>
      </c>
      <c r="I596" s="8">
        <f t="shared" si="183"/>
        <v>168750</v>
      </c>
      <c r="J596" s="8">
        <f t="shared" si="183"/>
        <v>0</v>
      </c>
      <c r="K596" s="8">
        <f t="shared" si="183"/>
        <v>168750</v>
      </c>
      <c r="L596" s="8">
        <f t="shared" si="183"/>
        <v>0</v>
      </c>
      <c r="M596" s="8">
        <f t="shared" si="183"/>
        <v>0</v>
      </c>
      <c r="N596" s="8">
        <f t="shared" si="183"/>
        <v>0</v>
      </c>
      <c r="O596" s="8">
        <f t="shared" si="183"/>
        <v>0</v>
      </c>
      <c r="P596" s="8">
        <f t="shared" si="183"/>
        <v>0</v>
      </c>
      <c r="Q596" s="8">
        <f t="shared" si="183"/>
        <v>0</v>
      </c>
      <c r="R596" s="8">
        <f t="shared" si="183"/>
        <v>0</v>
      </c>
      <c r="S596" s="8">
        <f t="shared" si="183"/>
        <v>0</v>
      </c>
      <c r="T596" s="8">
        <f t="shared" ref="T596" si="184">SUM(T597:T598)</f>
        <v>0</v>
      </c>
      <c r="U596" s="8">
        <f t="shared" si="183"/>
        <v>0</v>
      </c>
      <c r="V596" s="8">
        <f t="shared" si="183"/>
        <v>0</v>
      </c>
      <c r="W596" s="31">
        <f t="shared" si="182"/>
        <v>119.04761904761905</v>
      </c>
      <c r="X596" s="23"/>
      <c r="Y596" s="23"/>
      <c r="Z596" s="23"/>
      <c r="AA596" s="23"/>
      <c r="AB596" s="23"/>
    </row>
    <row r="597" spans="1:28" ht="13.9" customHeight="1" x14ac:dyDescent="0.15">
      <c r="A597" s="2" t="s">
        <v>0</v>
      </c>
      <c r="B597" s="2" t="s">
        <v>0</v>
      </c>
      <c r="C597" s="2" t="s">
        <v>23</v>
      </c>
      <c r="D597" s="40" t="s">
        <v>24</v>
      </c>
      <c r="E597" s="41"/>
      <c r="F597" s="6">
        <v>3200</v>
      </c>
      <c r="G597" s="6">
        <v>3200</v>
      </c>
      <c r="H597" s="1">
        <v>3200</v>
      </c>
      <c r="I597" s="1">
        <v>3200</v>
      </c>
      <c r="J597" s="1">
        <v>0</v>
      </c>
      <c r="K597" s="1">
        <v>3200</v>
      </c>
      <c r="L597" s="1">
        <v>0</v>
      </c>
      <c r="M597" s="1">
        <v>0</v>
      </c>
      <c r="N597" s="6">
        <v>0</v>
      </c>
      <c r="O597" s="1">
        <v>0</v>
      </c>
      <c r="P597" s="1">
        <v>0</v>
      </c>
      <c r="Q597" s="1">
        <v>0</v>
      </c>
      <c r="R597" s="1">
        <v>0</v>
      </c>
      <c r="S597" s="1">
        <v>0</v>
      </c>
      <c r="T597" s="3">
        <v>0</v>
      </c>
      <c r="U597" s="1">
        <v>0</v>
      </c>
      <c r="V597" s="1">
        <v>0</v>
      </c>
      <c r="W597" s="35">
        <f t="shared" si="182"/>
        <v>100</v>
      </c>
    </row>
    <row r="598" spans="1:28" ht="8.25" customHeight="1" x14ac:dyDescent="0.15">
      <c r="A598" s="2" t="s">
        <v>0</v>
      </c>
      <c r="B598" s="2" t="s">
        <v>0</v>
      </c>
      <c r="C598" s="2" t="s">
        <v>29</v>
      </c>
      <c r="D598" s="40" t="s">
        <v>30</v>
      </c>
      <c r="E598" s="41"/>
      <c r="F598" s="6">
        <v>138550</v>
      </c>
      <c r="G598" s="6">
        <v>165550</v>
      </c>
      <c r="H598" s="1">
        <v>165550</v>
      </c>
      <c r="I598" s="1">
        <v>165550</v>
      </c>
      <c r="J598" s="1">
        <v>0</v>
      </c>
      <c r="K598" s="1">
        <v>165550</v>
      </c>
      <c r="L598" s="1">
        <v>0</v>
      </c>
      <c r="M598" s="1">
        <v>0</v>
      </c>
      <c r="N598" s="6">
        <v>0</v>
      </c>
      <c r="O598" s="1">
        <v>0</v>
      </c>
      <c r="P598" s="1">
        <v>0</v>
      </c>
      <c r="Q598" s="1">
        <v>0</v>
      </c>
      <c r="R598" s="1">
        <v>0</v>
      </c>
      <c r="S598" s="1">
        <v>0</v>
      </c>
      <c r="T598" s="3">
        <v>0</v>
      </c>
      <c r="U598" s="1">
        <v>0</v>
      </c>
      <c r="V598" s="1">
        <v>0</v>
      </c>
      <c r="W598" s="35">
        <f t="shared" si="182"/>
        <v>119.48754962107542</v>
      </c>
    </row>
    <row r="599" spans="1:28" s="9" customFormat="1" ht="15.75" customHeight="1" x14ac:dyDescent="0.15">
      <c r="A599" s="7" t="s">
        <v>0</v>
      </c>
      <c r="B599" s="7" t="s">
        <v>311</v>
      </c>
      <c r="C599" s="7" t="s">
        <v>0</v>
      </c>
      <c r="D599" s="42" t="s">
        <v>312</v>
      </c>
      <c r="E599" s="43"/>
      <c r="F599" s="8">
        <f>SUM(F600:F614)</f>
        <v>148262</v>
      </c>
      <c r="G599" s="8">
        <f>SUM(G600:G614)</f>
        <v>147880</v>
      </c>
      <c r="H599" s="8">
        <f t="shared" ref="H599:V599" si="185">SUM(H600:H614)</f>
        <v>147880</v>
      </c>
      <c r="I599" s="8">
        <f t="shared" si="185"/>
        <v>147080</v>
      </c>
      <c r="J599" s="8">
        <f t="shared" si="185"/>
        <v>84181</v>
      </c>
      <c r="K599" s="8">
        <f t="shared" si="185"/>
        <v>62899</v>
      </c>
      <c r="L599" s="8">
        <f t="shared" si="185"/>
        <v>0</v>
      </c>
      <c r="M599" s="8">
        <f t="shared" si="185"/>
        <v>800</v>
      </c>
      <c r="N599" s="8">
        <f t="shared" si="185"/>
        <v>0</v>
      </c>
      <c r="O599" s="8">
        <f t="shared" si="185"/>
        <v>0</v>
      </c>
      <c r="P599" s="8">
        <f t="shared" si="185"/>
        <v>0</v>
      </c>
      <c r="Q599" s="8">
        <f t="shared" si="185"/>
        <v>0</v>
      </c>
      <c r="R599" s="8">
        <f t="shared" si="185"/>
        <v>0</v>
      </c>
      <c r="S599" s="8">
        <f t="shared" si="185"/>
        <v>0</v>
      </c>
      <c r="T599" s="8">
        <f t="shared" ref="T599" si="186">SUM(T600:T614)</f>
        <v>0</v>
      </c>
      <c r="U599" s="8">
        <f t="shared" si="185"/>
        <v>0</v>
      </c>
      <c r="V599" s="8">
        <f t="shared" si="185"/>
        <v>0</v>
      </c>
      <c r="W599" s="31">
        <f t="shared" si="182"/>
        <v>99.74234800555773</v>
      </c>
      <c r="X599" s="23"/>
      <c r="Y599" s="23"/>
      <c r="Z599" s="23"/>
      <c r="AA599" s="23"/>
      <c r="AB599" s="23"/>
    </row>
    <row r="600" spans="1:28" ht="13.9" customHeight="1" x14ac:dyDescent="0.15">
      <c r="A600" s="2" t="s">
        <v>0</v>
      </c>
      <c r="B600" s="2" t="s">
        <v>0</v>
      </c>
      <c r="C600" s="2" t="s">
        <v>123</v>
      </c>
      <c r="D600" s="40" t="s">
        <v>124</v>
      </c>
      <c r="E600" s="41"/>
      <c r="F600" s="6">
        <v>800</v>
      </c>
      <c r="G600" s="6">
        <v>800</v>
      </c>
      <c r="H600" s="1">
        <v>800</v>
      </c>
      <c r="I600" s="1">
        <v>0</v>
      </c>
      <c r="J600" s="1">
        <v>0</v>
      </c>
      <c r="K600" s="1">
        <v>0</v>
      </c>
      <c r="L600" s="1">
        <v>0</v>
      </c>
      <c r="M600" s="1">
        <v>800</v>
      </c>
      <c r="N600" s="6">
        <v>0</v>
      </c>
      <c r="O600" s="1">
        <v>0</v>
      </c>
      <c r="P600" s="1">
        <v>0</v>
      </c>
      <c r="Q600" s="1">
        <v>0</v>
      </c>
      <c r="R600" s="1">
        <v>0</v>
      </c>
      <c r="S600" s="1">
        <v>0</v>
      </c>
      <c r="T600" s="3">
        <v>0</v>
      </c>
      <c r="U600" s="1">
        <v>0</v>
      </c>
      <c r="V600" s="1">
        <v>0</v>
      </c>
      <c r="W600" s="35">
        <f t="shared" si="182"/>
        <v>100</v>
      </c>
    </row>
    <row r="601" spans="1:28" ht="13.9" customHeight="1" x14ac:dyDescent="0.15">
      <c r="A601" s="2" t="s">
        <v>0</v>
      </c>
      <c r="B601" s="2" t="s">
        <v>0</v>
      </c>
      <c r="C601" s="2" t="s">
        <v>107</v>
      </c>
      <c r="D601" s="40" t="s">
        <v>108</v>
      </c>
      <c r="E601" s="41"/>
      <c r="F601" s="6">
        <v>61775</v>
      </c>
      <c r="G601" s="6">
        <v>67134</v>
      </c>
      <c r="H601" s="1">
        <v>67134</v>
      </c>
      <c r="I601" s="1">
        <v>67134</v>
      </c>
      <c r="J601" s="1">
        <v>67134</v>
      </c>
      <c r="K601" s="1">
        <v>0</v>
      </c>
      <c r="L601" s="1">
        <v>0</v>
      </c>
      <c r="M601" s="1">
        <v>0</v>
      </c>
      <c r="N601" s="6">
        <v>0</v>
      </c>
      <c r="O601" s="1">
        <v>0</v>
      </c>
      <c r="P601" s="1">
        <v>0</v>
      </c>
      <c r="Q601" s="1">
        <v>0</v>
      </c>
      <c r="R601" s="1">
        <v>0</v>
      </c>
      <c r="S601" s="1">
        <v>0</v>
      </c>
      <c r="T601" s="3">
        <v>0</v>
      </c>
      <c r="U601" s="1">
        <v>0</v>
      </c>
      <c r="V601" s="1">
        <v>0</v>
      </c>
      <c r="W601" s="35">
        <f t="shared" si="182"/>
        <v>108.67503035208416</v>
      </c>
    </row>
    <row r="602" spans="1:28" ht="13.9" customHeight="1" x14ac:dyDescent="0.15">
      <c r="A602" s="2" t="s">
        <v>0</v>
      </c>
      <c r="B602" s="2" t="s">
        <v>0</v>
      </c>
      <c r="C602" s="2" t="s">
        <v>125</v>
      </c>
      <c r="D602" s="40" t="s">
        <v>126</v>
      </c>
      <c r="E602" s="41"/>
      <c r="F602" s="6">
        <v>3578</v>
      </c>
      <c r="G602" s="6">
        <v>3280</v>
      </c>
      <c r="H602" s="1">
        <v>3280</v>
      </c>
      <c r="I602" s="1">
        <v>3280</v>
      </c>
      <c r="J602" s="1">
        <v>3280</v>
      </c>
      <c r="K602" s="1">
        <v>0</v>
      </c>
      <c r="L602" s="1">
        <v>0</v>
      </c>
      <c r="M602" s="1">
        <v>0</v>
      </c>
      <c r="N602" s="6">
        <v>0</v>
      </c>
      <c r="O602" s="1">
        <v>0</v>
      </c>
      <c r="P602" s="1">
        <v>0</v>
      </c>
      <c r="Q602" s="1">
        <v>0</v>
      </c>
      <c r="R602" s="1">
        <v>0</v>
      </c>
      <c r="S602" s="1">
        <v>0</v>
      </c>
      <c r="T602" s="3">
        <v>0</v>
      </c>
      <c r="U602" s="1">
        <v>0</v>
      </c>
      <c r="V602" s="1">
        <v>0</v>
      </c>
      <c r="W602" s="35">
        <f t="shared" si="182"/>
        <v>91.671324762437109</v>
      </c>
    </row>
    <row r="603" spans="1:28" ht="13.9" customHeight="1" x14ac:dyDescent="0.15">
      <c r="A603" s="2" t="s">
        <v>0</v>
      </c>
      <c r="B603" s="2" t="s">
        <v>0</v>
      </c>
      <c r="C603" s="2" t="s">
        <v>67</v>
      </c>
      <c r="D603" s="40" t="s">
        <v>68</v>
      </c>
      <c r="E603" s="41"/>
      <c r="F603" s="6">
        <v>11475</v>
      </c>
      <c r="G603" s="6">
        <v>12041</v>
      </c>
      <c r="H603" s="1">
        <v>12041</v>
      </c>
      <c r="I603" s="1">
        <v>12041</v>
      </c>
      <c r="J603" s="1">
        <v>12041</v>
      </c>
      <c r="K603" s="1">
        <v>0</v>
      </c>
      <c r="L603" s="1">
        <v>0</v>
      </c>
      <c r="M603" s="1">
        <v>0</v>
      </c>
      <c r="N603" s="6">
        <v>0</v>
      </c>
      <c r="O603" s="1">
        <v>0</v>
      </c>
      <c r="P603" s="1">
        <v>0</v>
      </c>
      <c r="Q603" s="1">
        <v>0</v>
      </c>
      <c r="R603" s="1">
        <v>0</v>
      </c>
      <c r="S603" s="1">
        <v>0</v>
      </c>
      <c r="T603" s="3">
        <v>0</v>
      </c>
      <c r="U603" s="1">
        <v>0</v>
      </c>
      <c r="V603" s="1">
        <v>0</v>
      </c>
      <c r="W603" s="35">
        <f t="shared" si="182"/>
        <v>104.93246187363835</v>
      </c>
    </row>
    <row r="604" spans="1:28" ht="8.25" customHeight="1" x14ac:dyDescent="0.15">
      <c r="A604" s="2" t="s">
        <v>0</v>
      </c>
      <c r="B604" s="2" t="s">
        <v>0</v>
      </c>
      <c r="C604" s="2" t="s">
        <v>69</v>
      </c>
      <c r="D604" s="40" t="s">
        <v>70</v>
      </c>
      <c r="E604" s="41"/>
      <c r="F604" s="6">
        <v>1636</v>
      </c>
      <c r="G604" s="6">
        <v>1726</v>
      </c>
      <c r="H604" s="1">
        <v>1726</v>
      </c>
      <c r="I604" s="1">
        <v>1726</v>
      </c>
      <c r="J604" s="1">
        <v>1726</v>
      </c>
      <c r="K604" s="1">
        <v>0</v>
      </c>
      <c r="L604" s="1">
        <v>0</v>
      </c>
      <c r="M604" s="1">
        <v>0</v>
      </c>
      <c r="N604" s="6">
        <v>0</v>
      </c>
      <c r="O604" s="1">
        <v>0</v>
      </c>
      <c r="P604" s="1">
        <v>0</v>
      </c>
      <c r="Q604" s="1">
        <v>0</v>
      </c>
      <c r="R604" s="1">
        <v>0</v>
      </c>
      <c r="S604" s="1">
        <v>0</v>
      </c>
      <c r="T604" s="3">
        <v>0</v>
      </c>
      <c r="U604" s="1">
        <v>0</v>
      </c>
      <c r="V604" s="1">
        <v>0</v>
      </c>
      <c r="W604" s="35">
        <f t="shared" si="182"/>
        <v>105.50122249388754</v>
      </c>
    </row>
    <row r="605" spans="1:28" ht="23.25" customHeight="1" x14ac:dyDescent="0.15">
      <c r="A605" s="2" t="s">
        <v>0</v>
      </c>
      <c r="B605" s="2" t="s">
        <v>0</v>
      </c>
      <c r="C605" s="2" t="s">
        <v>127</v>
      </c>
      <c r="D605" s="40" t="s">
        <v>128</v>
      </c>
      <c r="E605" s="41"/>
      <c r="F605" s="6">
        <v>1336</v>
      </c>
      <c r="G605" s="6">
        <v>1387</v>
      </c>
      <c r="H605" s="1">
        <v>1387</v>
      </c>
      <c r="I605" s="1">
        <v>1387</v>
      </c>
      <c r="J605" s="1">
        <v>0</v>
      </c>
      <c r="K605" s="1">
        <v>1387</v>
      </c>
      <c r="L605" s="1">
        <v>0</v>
      </c>
      <c r="M605" s="1">
        <v>0</v>
      </c>
      <c r="N605" s="6">
        <v>0</v>
      </c>
      <c r="O605" s="1">
        <v>0</v>
      </c>
      <c r="P605" s="1">
        <v>0</v>
      </c>
      <c r="Q605" s="1">
        <v>0</v>
      </c>
      <c r="R605" s="1">
        <v>0</v>
      </c>
      <c r="S605" s="1">
        <v>0</v>
      </c>
      <c r="T605" s="3">
        <v>0</v>
      </c>
      <c r="U605" s="1">
        <v>0</v>
      </c>
      <c r="V605" s="1">
        <v>0</v>
      </c>
      <c r="W605" s="35">
        <f t="shared" si="182"/>
        <v>103.81736526946108</v>
      </c>
    </row>
    <row r="606" spans="1:28" ht="13.9" customHeight="1" x14ac:dyDescent="0.15">
      <c r="A606" s="2" t="s">
        <v>0</v>
      </c>
      <c r="B606" s="2" t="s">
        <v>0</v>
      </c>
      <c r="C606" s="2" t="s">
        <v>23</v>
      </c>
      <c r="D606" s="40" t="s">
        <v>24</v>
      </c>
      <c r="E606" s="41"/>
      <c r="F606" s="6">
        <v>38600</v>
      </c>
      <c r="G606" s="6">
        <v>35600</v>
      </c>
      <c r="H606" s="1">
        <v>35600</v>
      </c>
      <c r="I606" s="1">
        <v>35600</v>
      </c>
      <c r="J606" s="1">
        <v>0</v>
      </c>
      <c r="K606" s="1">
        <v>35600</v>
      </c>
      <c r="L606" s="1">
        <v>0</v>
      </c>
      <c r="M606" s="1">
        <v>0</v>
      </c>
      <c r="N606" s="6">
        <v>0</v>
      </c>
      <c r="O606" s="1">
        <v>0</v>
      </c>
      <c r="P606" s="1">
        <v>0</v>
      </c>
      <c r="Q606" s="1">
        <v>0</v>
      </c>
      <c r="R606" s="1">
        <v>0</v>
      </c>
      <c r="S606" s="1">
        <v>0</v>
      </c>
      <c r="T606" s="3">
        <v>0</v>
      </c>
      <c r="U606" s="1">
        <v>0</v>
      </c>
      <c r="V606" s="1">
        <v>0</v>
      </c>
      <c r="W606" s="35">
        <f t="shared" si="182"/>
        <v>92.2279792746114</v>
      </c>
    </row>
    <row r="607" spans="1:28" ht="8.25" customHeight="1" x14ac:dyDescent="0.15">
      <c r="A607" s="2" t="s">
        <v>0</v>
      </c>
      <c r="B607" s="2" t="s">
        <v>0</v>
      </c>
      <c r="C607" s="2" t="s">
        <v>25</v>
      </c>
      <c r="D607" s="40" t="s">
        <v>26</v>
      </c>
      <c r="E607" s="41"/>
      <c r="F607" s="6">
        <v>9200</v>
      </c>
      <c r="G607" s="6">
        <v>9200</v>
      </c>
      <c r="H607" s="1">
        <v>9200</v>
      </c>
      <c r="I607" s="1">
        <v>9200</v>
      </c>
      <c r="J607" s="1">
        <v>0</v>
      </c>
      <c r="K607" s="1">
        <v>9200</v>
      </c>
      <c r="L607" s="1">
        <v>0</v>
      </c>
      <c r="M607" s="1">
        <v>0</v>
      </c>
      <c r="N607" s="6">
        <v>0</v>
      </c>
      <c r="O607" s="1">
        <v>0</v>
      </c>
      <c r="P607" s="1">
        <v>0</v>
      </c>
      <c r="Q607" s="1">
        <v>0</v>
      </c>
      <c r="R607" s="1">
        <v>0</v>
      </c>
      <c r="S607" s="1">
        <v>0</v>
      </c>
      <c r="T607" s="3">
        <v>0</v>
      </c>
      <c r="U607" s="1">
        <v>0</v>
      </c>
      <c r="V607" s="1">
        <v>0</v>
      </c>
      <c r="W607" s="35">
        <f t="shared" si="182"/>
        <v>100</v>
      </c>
    </row>
    <row r="608" spans="1:28" ht="8.25" customHeight="1" x14ac:dyDescent="0.15">
      <c r="A608" s="2" t="s">
        <v>0</v>
      </c>
      <c r="B608" s="2" t="s">
        <v>0</v>
      </c>
      <c r="C608" s="2" t="s">
        <v>27</v>
      </c>
      <c r="D608" s="40" t="s">
        <v>28</v>
      </c>
      <c r="E608" s="41"/>
      <c r="F608" s="6">
        <v>3900</v>
      </c>
      <c r="G608" s="6">
        <v>2600</v>
      </c>
      <c r="H608" s="1">
        <v>2600</v>
      </c>
      <c r="I608" s="1">
        <v>2600</v>
      </c>
      <c r="J608" s="1">
        <v>0</v>
      </c>
      <c r="K608" s="1">
        <v>2600</v>
      </c>
      <c r="L608" s="1">
        <v>0</v>
      </c>
      <c r="M608" s="1">
        <v>0</v>
      </c>
      <c r="N608" s="6">
        <v>0</v>
      </c>
      <c r="O608" s="1">
        <v>0</v>
      </c>
      <c r="P608" s="1">
        <v>0</v>
      </c>
      <c r="Q608" s="1">
        <v>0</v>
      </c>
      <c r="R608" s="1">
        <v>0</v>
      </c>
      <c r="S608" s="1">
        <v>0</v>
      </c>
      <c r="T608" s="3">
        <v>0</v>
      </c>
      <c r="U608" s="1">
        <v>0</v>
      </c>
      <c r="V608" s="1">
        <v>0</v>
      </c>
      <c r="W608" s="35">
        <f t="shared" si="182"/>
        <v>66.666666666666657</v>
      </c>
    </row>
    <row r="609" spans="1:28" ht="8.25" customHeight="1" x14ac:dyDescent="0.15">
      <c r="A609" s="2" t="s">
        <v>0</v>
      </c>
      <c r="B609" s="2" t="s">
        <v>0</v>
      </c>
      <c r="C609" s="2" t="s">
        <v>129</v>
      </c>
      <c r="D609" s="40" t="s">
        <v>130</v>
      </c>
      <c r="E609" s="41"/>
      <c r="F609" s="6">
        <v>440</v>
      </c>
      <c r="G609" s="6">
        <v>440</v>
      </c>
      <c r="H609" s="1">
        <v>440</v>
      </c>
      <c r="I609" s="1">
        <v>440</v>
      </c>
      <c r="J609" s="1">
        <v>0</v>
      </c>
      <c r="K609" s="1">
        <v>440</v>
      </c>
      <c r="L609" s="1">
        <v>0</v>
      </c>
      <c r="M609" s="1">
        <v>0</v>
      </c>
      <c r="N609" s="6">
        <v>0</v>
      </c>
      <c r="O609" s="1">
        <v>0</v>
      </c>
      <c r="P609" s="1">
        <v>0</v>
      </c>
      <c r="Q609" s="1">
        <v>0</v>
      </c>
      <c r="R609" s="1">
        <v>0</v>
      </c>
      <c r="S609" s="1">
        <v>0</v>
      </c>
      <c r="T609" s="3">
        <v>0</v>
      </c>
      <c r="U609" s="1">
        <v>0</v>
      </c>
      <c r="V609" s="1">
        <v>0</v>
      </c>
      <c r="W609" s="35">
        <f t="shared" si="182"/>
        <v>100</v>
      </c>
    </row>
    <row r="610" spans="1:28" ht="8.25" customHeight="1" x14ac:dyDescent="0.15">
      <c r="A610" s="2" t="s">
        <v>0</v>
      </c>
      <c r="B610" s="2" t="s">
        <v>0</v>
      </c>
      <c r="C610" s="2" t="s">
        <v>29</v>
      </c>
      <c r="D610" s="40" t="s">
        <v>30</v>
      </c>
      <c r="E610" s="41"/>
      <c r="F610" s="6">
        <v>10000</v>
      </c>
      <c r="G610" s="6">
        <v>8000</v>
      </c>
      <c r="H610" s="1">
        <v>8000</v>
      </c>
      <c r="I610" s="1">
        <v>8000</v>
      </c>
      <c r="J610" s="1">
        <v>0</v>
      </c>
      <c r="K610" s="1">
        <v>8000</v>
      </c>
      <c r="L610" s="1">
        <v>0</v>
      </c>
      <c r="M610" s="1">
        <v>0</v>
      </c>
      <c r="N610" s="6">
        <v>0</v>
      </c>
      <c r="O610" s="1">
        <v>0</v>
      </c>
      <c r="P610" s="1">
        <v>0</v>
      </c>
      <c r="Q610" s="1">
        <v>0</v>
      </c>
      <c r="R610" s="1">
        <v>0</v>
      </c>
      <c r="S610" s="1">
        <v>0</v>
      </c>
      <c r="T610" s="3">
        <v>0</v>
      </c>
      <c r="U610" s="1">
        <v>0</v>
      </c>
      <c r="V610" s="1">
        <v>0</v>
      </c>
      <c r="W610" s="35">
        <f t="shared" si="182"/>
        <v>80</v>
      </c>
    </row>
    <row r="611" spans="1:28" ht="13.9" customHeight="1" x14ac:dyDescent="0.15">
      <c r="A611" s="2" t="s">
        <v>0</v>
      </c>
      <c r="B611" s="2" t="s">
        <v>0</v>
      </c>
      <c r="C611" s="2" t="s">
        <v>117</v>
      </c>
      <c r="D611" s="40" t="s">
        <v>118</v>
      </c>
      <c r="E611" s="41"/>
      <c r="F611" s="6">
        <v>800</v>
      </c>
      <c r="G611" s="6">
        <v>800</v>
      </c>
      <c r="H611" s="1">
        <v>800</v>
      </c>
      <c r="I611" s="1">
        <v>800</v>
      </c>
      <c r="J611" s="1">
        <v>0</v>
      </c>
      <c r="K611" s="1">
        <v>800</v>
      </c>
      <c r="L611" s="1">
        <v>0</v>
      </c>
      <c r="M611" s="1">
        <v>0</v>
      </c>
      <c r="N611" s="6">
        <v>0</v>
      </c>
      <c r="O611" s="1">
        <v>0</v>
      </c>
      <c r="P611" s="1">
        <v>0</v>
      </c>
      <c r="Q611" s="1">
        <v>0</v>
      </c>
      <c r="R611" s="1">
        <v>0</v>
      </c>
      <c r="S611" s="1">
        <v>0</v>
      </c>
      <c r="T611" s="3">
        <v>0</v>
      </c>
      <c r="U611" s="1">
        <v>0</v>
      </c>
      <c r="V611" s="1">
        <v>0</v>
      </c>
      <c r="W611" s="35">
        <f t="shared" si="182"/>
        <v>100</v>
      </c>
    </row>
    <row r="612" spans="1:28" ht="19.5" customHeight="1" x14ac:dyDescent="0.15">
      <c r="A612" s="2" t="s">
        <v>0</v>
      </c>
      <c r="B612" s="2" t="s">
        <v>0</v>
      </c>
      <c r="C612" s="2" t="s">
        <v>58</v>
      </c>
      <c r="D612" s="40" t="s">
        <v>59</v>
      </c>
      <c r="E612" s="41"/>
      <c r="F612" s="6">
        <v>150</v>
      </c>
      <c r="G612" s="6">
        <v>300</v>
      </c>
      <c r="H612" s="1">
        <v>300</v>
      </c>
      <c r="I612" s="1">
        <v>300</v>
      </c>
      <c r="J612" s="1">
        <v>0</v>
      </c>
      <c r="K612" s="1">
        <v>300</v>
      </c>
      <c r="L612" s="1">
        <v>0</v>
      </c>
      <c r="M612" s="1">
        <v>0</v>
      </c>
      <c r="N612" s="6">
        <v>0</v>
      </c>
      <c r="O612" s="1">
        <v>0</v>
      </c>
      <c r="P612" s="1">
        <v>0</v>
      </c>
      <c r="Q612" s="1">
        <v>0</v>
      </c>
      <c r="R612" s="1">
        <v>0</v>
      </c>
      <c r="S612" s="1">
        <v>0</v>
      </c>
      <c r="T612" s="3">
        <v>0</v>
      </c>
      <c r="U612" s="1">
        <v>0</v>
      </c>
      <c r="V612" s="1">
        <v>0</v>
      </c>
      <c r="W612" s="35">
        <f t="shared" si="182"/>
        <v>200</v>
      </c>
    </row>
    <row r="613" spans="1:28" ht="8.25" customHeight="1" x14ac:dyDescent="0.15">
      <c r="A613" s="2" t="s">
        <v>0</v>
      </c>
      <c r="B613" s="2" t="s">
        <v>0</v>
      </c>
      <c r="C613" s="2" t="s">
        <v>131</v>
      </c>
      <c r="D613" s="40" t="s">
        <v>132</v>
      </c>
      <c r="E613" s="41"/>
      <c r="F613" s="6">
        <v>2200</v>
      </c>
      <c r="G613" s="6">
        <v>2200</v>
      </c>
      <c r="H613" s="1">
        <v>2200</v>
      </c>
      <c r="I613" s="1">
        <v>2200</v>
      </c>
      <c r="J613" s="1">
        <v>0</v>
      </c>
      <c r="K613" s="1">
        <v>2200</v>
      </c>
      <c r="L613" s="1">
        <v>0</v>
      </c>
      <c r="M613" s="1">
        <v>0</v>
      </c>
      <c r="N613" s="6">
        <v>0</v>
      </c>
      <c r="O613" s="1">
        <v>0</v>
      </c>
      <c r="P613" s="1">
        <v>0</v>
      </c>
      <c r="Q613" s="1">
        <v>0</v>
      </c>
      <c r="R613" s="1">
        <v>0</v>
      </c>
      <c r="S613" s="1">
        <v>0</v>
      </c>
      <c r="T613" s="3">
        <v>0</v>
      </c>
      <c r="U613" s="1">
        <v>0</v>
      </c>
      <c r="V613" s="1">
        <v>0</v>
      </c>
      <c r="W613" s="35">
        <f t="shared" si="182"/>
        <v>100</v>
      </c>
    </row>
    <row r="614" spans="1:28" ht="13.9" customHeight="1" x14ac:dyDescent="0.15">
      <c r="A614" s="2" t="s">
        <v>0</v>
      </c>
      <c r="B614" s="2" t="s">
        <v>0</v>
      </c>
      <c r="C614" s="2" t="s">
        <v>135</v>
      </c>
      <c r="D614" s="40" t="s">
        <v>136</v>
      </c>
      <c r="E614" s="41"/>
      <c r="F614" s="6">
        <v>2372</v>
      </c>
      <c r="G614" s="6">
        <v>2372</v>
      </c>
      <c r="H614" s="1">
        <v>2372</v>
      </c>
      <c r="I614" s="1">
        <v>2372</v>
      </c>
      <c r="J614" s="1">
        <v>0</v>
      </c>
      <c r="K614" s="1">
        <v>2372</v>
      </c>
      <c r="L614" s="1">
        <v>0</v>
      </c>
      <c r="M614" s="1">
        <v>0</v>
      </c>
      <c r="N614" s="6">
        <v>0</v>
      </c>
      <c r="O614" s="1">
        <v>0</v>
      </c>
      <c r="P614" s="1">
        <v>0</v>
      </c>
      <c r="Q614" s="1">
        <v>0</v>
      </c>
      <c r="R614" s="1">
        <v>0</v>
      </c>
      <c r="S614" s="1">
        <v>0</v>
      </c>
      <c r="T614" s="3">
        <v>0</v>
      </c>
      <c r="U614" s="1">
        <v>0</v>
      </c>
      <c r="V614" s="1">
        <v>0</v>
      </c>
      <c r="W614" s="35">
        <f t="shared" si="182"/>
        <v>100</v>
      </c>
    </row>
    <row r="615" spans="1:28" s="9" customFormat="1" ht="17.25" customHeight="1" x14ac:dyDescent="0.15">
      <c r="A615" s="7" t="s">
        <v>0</v>
      </c>
      <c r="B615" s="7" t="s">
        <v>313</v>
      </c>
      <c r="C615" s="7" t="s">
        <v>0</v>
      </c>
      <c r="D615" s="42" t="s">
        <v>314</v>
      </c>
      <c r="E615" s="43"/>
      <c r="F615" s="8">
        <f>SUM(F616)</f>
        <v>41795.97</v>
      </c>
      <c r="G615" s="8">
        <f>SUM(G616)</f>
        <v>38900</v>
      </c>
      <c r="H615" s="8">
        <f t="shared" ref="H615:V615" si="187">SUM(H616)</f>
        <v>0</v>
      </c>
      <c r="I615" s="8">
        <f t="shared" si="187"/>
        <v>0</v>
      </c>
      <c r="J615" s="8">
        <f t="shared" si="187"/>
        <v>0</v>
      </c>
      <c r="K615" s="8">
        <f t="shared" si="187"/>
        <v>0</v>
      </c>
      <c r="L615" s="8">
        <f t="shared" si="187"/>
        <v>0</v>
      </c>
      <c r="M615" s="8">
        <f t="shared" si="187"/>
        <v>0</v>
      </c>
      <c r="N615" s="8">
        <f t="shared" si="187"/>
        <v>0</v>
      </c>
      <c r="O615" s="8">
        <f t="shared" si="187"/>
        <v>0</v>
      </c>
      <c r="P615" s="8">
        <f t="shared" si="187"/>
        <v>0</v>
      </c>
      <c r="Q615" s="8">
        <f t="shared" si="187"/>
        <v>38900</v>
      </c>
      <c r="R615" s="8">
        <f t="shared" si="187"/>
        <v>0</v>
      </c>
      <c r="S615" s="8">
        <f t="shared" si="187"/>
        <v>0</v>
      </c>
      <c r="T615" s="8">
        <f t="shared" si="187"/>
        <v>38900</v>
      </c>
      <c r="U615" s="8">
        <f t="shared" si="187"/>
        <v>0</v>
      </c>
      <c r="V615" s="8">
        <f t="shared" si="187"/>
        <v>0</v>
      </c>
      <c r="W615" s="31">
        <f t="shared" si="182"/>
        <v>93.071174086879665</v>
      </c>
      <c r="X615" s="23"/>
      <c r="Y615" s="23"/>
      <c r="Z615" s="23"/>
      <c r="AA615" s="23"/>
      <c r="AB615" s="23"/>
    </row>
    <row r="616" spans="1:28" ht="41.85" customHeight="1" x14ac:dyDescent="0.15">
      <c r="A616" s="2" t="s">
        <v>0</v>
      </c>
      <c r="B616" s="2" t="s">
        <v>0</v>
      </c>
      <c r="C616" s="2" t="s">
        <v>50</v>
      </c>
      <c r="D616" s="40" t="s">
        <v>51</v>
      </c>
      <c r="E616" s="41"/>
      <c r="F616" s="6">
        <v>41795.97</v>
      </c>
      <c r="G616" s="6">
        <v>38900</v>
      </c>
      <c r="H616" s="1">
        <v>0</v>
      </c>
      <c r="I616" s="1">
        <v>0</v>
      </c>
      <c r="J616" s="1">
        <v>0</v>
      </c>
      <c r="K616" s="1">
        <v>0</v>
      </c>
      <c r="L616" s="1">
        <v>0</v>
      </c>
      <c r="M616" s="1">
        <v>0</v>
      </c>
      <c r="N616" s="6">
        <v>0</v>
      </c>
      <c r="O616" s="1">
        <v>0</v>
      </c>
      <c r="P616" s="1">
        <v>0</v>
      </c>
      <c r="Q616" s="1">
        <v>38900</v>
      </c>
      <c r="R616" s="1">
        <v>0</v>
      </c>
      <c r="S616" s="1">
        <v>0</v>
      </c>
      <c r="T616" s="3">
        <v>38900</v>
      </c>
      <c r="U616" s="1">
        <v>0</v>
      </c>
      <c r="V616" s="1">
        <v>0</v>
      </c>
      <c r="W616" s="35">
        <f t="shared" si="182"/>
        <v>93.071174086879665</v>
      </c>
    </row>
    <row r="617" spans="1:28" s="9" customFormat="1" ht="8.25" customHeight="1" x14ac:dyDescent="0.15">
      <c r="A617" s="7" t="s">
        <v>0</v>
      </c>
      <c r="B617" s="7" t="s">
        <v>315</v>
      </c>
      <c r="C617" s="7" t="s">
        <v>0</v>
      </c>
      <c r="D617" s="42" t="s">
        <v>316</v>
      </c>
      <c r="E617" s="43"/>
      <c r="F617" s="8">
        <f>SUM(F618:F620)</f>
        <v>130026</v>
      </c>
      <c r="G617" s="8">
        <f>SUM(G618:G620)</f>
        <v>153500</v>
      </c>
      <c r="H617" s="8">
        <f t="shared" ref="H617:V617" si="188">SUM(H618:H620)</f>
        <v>153500</v>
      </c>
      <c r="I617" s="8">
        <f t="shared" si="188"/>
        <v>153500</v>
      </c>
      <c r="J617" s="8">
        <f t="shared" si="188"/>
        <v>0</v>
      </c>
      <c r="K617" s="8">
        <f t="shared" si="188"/>
        <v>153500</v>
      </c>
      <c r="L617" s="8">
        <f t="shared" si="188"/>
        <v>0</v>
      </c>
      <c r="M617" s="8">
        <f t="shared" si="188"/>
        <v>0</v>
      </c>
      <c r="N617" s="8">
        <f t="shared" si="188"/>
        <v>0</v>
      </c>
      <c r="O617" s="8">
        <f t="shared" si="188"/>
        <v>0</v>
      </c>
      <c r="P617" s="8">
        <f t="shared" si="188"/>
        <v>0</v>
      </c>
      <c r="Q617" s="8">
        <f t="shared" si="188"/>
        <v>0</v>
      </c>
      <c r="R617" s="8">
        <f t="shared" si="188"/>
        <v>0</v>
      </c>
      <c r="S617" s="8">
        <f t="shared" si="188"/>
        <v>0</v>
      </c>
      <c r="T617" s="8">
        <f t="shared" ref="T617" si="189">SUM(T618:T620)</f>
        <v>0</v>
      </c>
      <c r="U617" s="8">
        <f t="shared" si="188"/>
        <v>0</v>
      </c>
      <c r="V617" s="8">
        <f t="shared" si="188"/>
        <v>0</v>
      </c>
      <c r="W617" s="31">
        <f t="shared" si="182"/>
        <v>118.0533124144402</v>
      </c>
      <c r="X617" s="23"/>
      <c r="Y617" s="23"/>
      <c r="Z617" s="23"/>
      <c r="AA617" s="23"/>
      <c r="AB617" s="23"/>
    </row>
    <row r="618" spans="1:28" ht="13.9" customHeight="1" x14ac:dyDescent="0.15">
      <c r="A618" s="2" t="s">
        <v>0</v>
      </c>
      <c r="B618" s="2" t="s">
        <v>0</v>
      </c>
      <c r="C618" s="2" t="s">
        <v>23</v>
      </c>
      <c r="D618" s="40" t="s">
        <v>24</v>
      </c>
      <c r="E618" s="41"/>
      <c r="F618" s="6">
        <v>400</v>
      </c>
      <c r="G618" s="6">
        <v>500</v>
      </c>
      <c r="H618" s="1">
        <v>500</v>
      </c>
      <c r="I618" s="1">
        <v>500</v>
      </c>
      <c r="J618" s="1">
        <v>0</v>
      </c>
      <c r="K618" s="1">
        <v>500</v>
      </c>
      <c r="L618" s="1">
        <v>0</v>
      </c>
      <c r="M618" s="1">
        <v>0</v>
      </c>
      <c r="N618" s="6">
        <v>0</v>
      </c>
      <c r="O618" s="1">
        <v>0</v>
      </c>
      <c r="P618" s="1">
        <v>0</v>
      </c>
      <c r="Q618" s="1">
        <v>0</v>
      </c>
      <c r="R618" s="1">
        <v>0</v>
      </c>
      <c r="S618" s="1">
        <v>0</v>
      </c>
      <c r="T618" s="3">
        <v>0</v>
      </c>
      <c r="U618" s="1">
        <v>0</v>
      </c>
      <c r="V618" s="1">
        <v>0</v>
      </c>
      <c r="W618" s="35">
        <f t="shared" si="182"/>
        <v>125</v>
      </c>
    </row>
    <row r="619" spans="1:28" ht="8.25" customHeight="1" x14ac:dyDescent="0.15">
      <c r="A619" s="2" t="s">
        <v>0</v>
      </c>
      <c r="B619" s="2" t="s">
        <v>0</v>
      </c>
      <c r="C619" s="2" t="s">
        <v>115</v>
      </c>
      <c r="D619" s="40" t="s">
        <v>116</v>
      </c>
      <c r="E619" s="41"/>
      <c r="F619" s="6">
        <v>700</v>
      </c>
      <c r="G619" s="6">
        <v>1000</v>
      </c>
      <c r="H619" s="1">
        <v>1000</v>
      </c>
      <c r="I619" s="1">
        <v>1000</v>
      </c>
      <c r="J619" s="1">
        <v>0</v>
      </c>
      <c r="K619" s="1">
        <v>1000</v>
      </c>
      <c r="L619" s="1">
        <v>0</v>
      </c>
      <c r="M619" s="1">
        <v>0</v>
      </c>
      <c r="N619" s="6">
        <v>0</v>
      </c>
      <c r="O619" s="1">
        <v>0</v>
      </c>
      <c r="P619" s="1">
        <v>0</v>
      </c>
      <c r="Q619" s="1">
        <v>0</v>
      </c>
      <c r="R619" s="1">
        <v>0</v>
      </c>
      <c r="S619" s="1">
        <v>0</v>
      </c>
      <c r="T619" s="3">
        <v>0</v>
      </c>
      <c r="U619" s="1">
        <v>0</v>
      </c>
      <c r="V619" s="1">
        <v>0</v>
      </c>
      <c r="W619" s="35">
        <f t="shared" si="182"/>
        <v>142.85714285714286</v>
      </c>
    </row>
    <row r="620" spans="1:28" ht="8.25" customHeight="1" x14ac:dyDescent="0.15">
      <c r="A620" s="2" t="s">
        <v>0</v>
      </c>
      <c r="B620" s="2" t="s">
        <v>0</v>
      </c>
      <c r="C620" s="2" t="s">
        <v>29</v>
      </c>
      <c r="D620" s="40" t="s">
        <v>30</v>
      </c>
      <c r="E620" s="41"/>
      <c r="F620" s="6">
        <v>128926</v>
      </c>
      <c r="G620" s="6">
        <v>152000</v>
      </c>
      <c r="H620" s="1">
        <v>152000</v>
      </c>
      <c r="I620" s="1">
        <v>152000</v>
      </c>
      <c r="J620" s="1">
        <v>0</v>
      </c>
      <c r="K620" s="1">
        <v>152000</v>
      </c>
      <c r="L620" s="1">
        <v>0</v>
      </c>
      <c r="M620" s="1">
        <v>0</v>
      </c>
      <c r="N620" s="6">
        <v>0</v>
      </c>
      <c r="O620" s="1">
        <v>0</v>
      </c>
      <c r="P620" s="1">
        <v>0</v>
      </c>
      <c r="Q620" s="1">
        <v>0</v>
      </c>
      <c r="R620" s="1">
        <v>0</v>
      </c>
      <c r="S620" s="1">
        <v>0</v>
      </c>
      <c r="T620" s="3">
        <v>0</v>
      </c>
      <c r="U620" s="1">
        <v>0</v>
      </c>
      <c r="V620" s="1">
        <v>0</v>
      </c>
      <c r="W620" s="35">
        <f t="shared" si="182"/>
        <v>117.89708825217566</v>
      </c>
    </row>
    <row r="621" spans="1:28" s="9" customFormat="1" ht="8.25" customHeight="1" x14ac:dyDescent="0.15">
      <c r="A621" s="7" t="s">
        <v>0</v>
      </c>
      <c r="B621" s="7" t="s">
        <v>317</v>
      </c>
      <c r="C621" s="7" t="s">
        <v>0</v>
      </c>
      <c r="D621" s="42" t="s">
        <v>318</v>
      </c>
      <c r="E621" s="43"/>
      <c r="F621" s="8">
        <f>SUM(F622:F626)</f>
        <v>463400</v>
      </c>
      <c r="G621" s="8">
        <f>SUM(G622:G626)</f>
        <v>246400</v>
      </c>
      <c r="H621" s="8">
        <f t="shared" ref="H621:V621" si="190">SUM(H622:H626)</f>
        <v>201400</v>
      </c>
      <c r="I621" s="8">
        <f t="shared" si="190"/>
        <v>201400</v>
      </c>
      <c r="J621" s="8">
        <f t="shared" si="190"/>
        <v>0</v>
      </c>
      <c r="K621" s="8">
        <f t="shared" si="190"/>
        <v>201400</v>
      </c>
      <c r="L621" s="8">
        <f t="shared" si="190"/>
        <v>0</v>
      </c>
      <c r="M621" s="8">
        <f t="shared" si="190"/>
        <v>0</v>
      </c>
      <c r="N621" s="8">
        <f t="shared" si="190"/>
        <v>0</v>
      </c>
      <c r="O621" s="8">
        <f t="shared" si="190"/>
        <v>0</v>
      </c>
      <c r="P621" s="8">
        <f t="shared" si="190"/>
        <v>0</v>
      </c>
      <c r="Q621" s="8">
        <f t="shared" si="190"/>
        <v>45000</v>
      </c>
      <c r="R621" s="8">
        <f t="shared" si="190"/>
        <v>45000</v>
      </c>
      <c r="S621" s="8">
        <f t="shared" si="190"/>
        <v>0</v>
      </c>
      <c r="T621" s="8">
        <f t="shared" ref="T621" si="191">SUM(T622:T626)</f>
        <v>0</v>
      </c>
      <c r="U621" s="8">
        <f t="shared" si="190"/>
        <v>0</v>
      </c>
      <c r="V621" s="8">
        <f t="shared" si="190"/>
        <v>0</v>
      </c>
      <c r="W621" s="31">
        <f t="shared" si="182"/>
        <v>53.17220543806647</v>
      </c>
      <c r="X621" s="23"/>
      <c r="Y621" s="23"/>
      <c r="Z621" s="23"/>
      <c r="AA621" s="23"/>
      <c r="AB621" s="23"/>
    </row>
    <row r="622" spans="1:28" ht="13.9" customHeight="1" x14ac:dyDescent="0.15">
      <c r="A622" s="2" t="s">
        <v>0</v>
      </c>
      <c r="B622" s="2" t="s">
        <v>0</v>
      </c>
      <c r="C622" s="2" t="s">
        <v>23</v>
      </c>
      <c r="D622" s="40" t="s">
        <v>24</v>
      </c>
      <c r="E622" s="41"/>
      <c r="F622" s="6">
        <v>10000</v>
      </c>
      <c r="G622" s="6">
        <v>10000</v>
      </c>
      <c r="H622" s="1">
        <v>10000</v>
      </c>
      <c r="I622" s="1">
        <v>10000</v>
      </c>
      <c r="J622" s="1">
        <v>0</v>
      </c>
      <c r="K622" s="1">
        <v>10000</v>
      </c>
      <c r="L622" s="1">
        <v>0</v>
      </c>
      <c r="M622" s="1">
        <v>0</v>
      </c>
      <c r="N622" s="6">
        <v>0</v>
      </c>
      <c r="O622" s="1">
        <v>0</v>
      </c>
      <c r="P622" s="1">
        <v>0</v>
      </c>
      <c r="Q622" s="1">
        <v>0</v>
      </c>
      <c r="R622" s="1">
        <v>0</v>
      </c>
      <c r="S622" s="1">
        <v>0</v>
      </c>
      <c r="T622" s="3">
        <v>0</v>
      </c>
      <c r="U622" s="1">
        <v>0</v>
      </c>
      <c r="V622" s="1">
        <v>0</v>
      </c>
      <c r="W622" s="35">
        <f t="shared" si="182"/>
        <v>100</v>
      </c>
    </row>
    <row r="623" spans="1:28" ht="8.25" customHeight="1" x14ac:dyDescent="0.15">
      <c r="A623" s="2" t="s">
        <v>0</v>
      </c>
      <c r="B623" s="2" t="s">
        <v>0</v>
      </c>
      <c r="C623" s="2" t="s">
        <v>25</v>
      </c>
      <c r="D623" s="40" t="s">
        <v>26</v>
      </c>
      <c r="E623" s="41"/>
      <c r="F623" s="6">
        <v>133400</v>
      </c>
      <c r="G623" s="6">
        <v>142400</v>
      </c>
      <c r="H623" s="1">
        <v>142400</v>
      </c>
      <c r="I623" s="1">
        <v>142400</v>
      </c>
      <c r="J623" s="1">
        <v>0</v>
      </c>
      <c r="K623" s="1">
        <v>142400</v>
      </c>
      <c r="L623" s="1">
        <v>0</v>
      </c>
      <c r="M623" s="1">
        <v>0</v>
      </c>
      <c r="N623" s="6">
        <v>0</v>
      </c>
      <c r="O623" s="1">
        <v>0</v>
      </c>
      <c r="P623" s="1">
        <v>0</v>
      </c>
      <c r="Q623" s="1">
        <v>0</v>
      </c>
      <c r="R623" s="1">
        <v>0</v>
      </c>
      <c r="S623" s="1">
        <v>0</v>
      </c>
      <c r="T623" s="3">
        <v>0</v>
      </c>
      <c r="U623" s="1">
        <v>0</v>
      </c>
      <c r="V623" s="1">
        <v>0</v>
      </c>
      <c r="W623" s="35">
        <f t="shared" si="182"/>
        <v>106.74662668665667</v>
      </c>
    </row>
    <row r="624" spans="1:28" ht="8.25" customHeight="1" x14ac:dyDescent="0.15">
      <c r="A624" s="2" t="s">
        <v>0</v>
      </c>
      <c r="B624" s="2" t="s">
        <v>0</v>
      </c>
      <c r="C624" s="2" t="s">
        <v>27</v>
      </c>
      <c r="D624" s="40" t="s">
        <v>28</v>
      </c>
      <c r="E624" s="41"/>
      <c r="F624" s="6">
        <v>40000</v>
      </c>
      <c r="G624" s="6">
        <v>40000</v>
      </c>
      <c r="H624" s="1">
        <v>40000</v>
      </c>
      <c r="I624" s="1">
        <v>40000</v>
      </c>
      <c r="J624" s="1">
        <v>0</v>
      </c>
      <c r="K624" s="1">
        <v>40000</v>
      </c>
      <c r="L624" s="1">
        <v>0</v>
      </c>
      <c r="M624" s="1">
        <v>0</v>
      </c>
      <c r="N624" s="6">
        <v>0</v>
      </c>
      <c r="O624" s="1">
        <v>0</v>
      </c>
      <c r="P624" s="1">
        <v>0</v>
      </c>
      <c r="Q624" s="1">
        <v>0</v>
      </c>
      <c r="R624" s="1">
        <v>0</v>
      </c>
      <c r="S624" s="1">
        <v>0</v>
      </c>
      <c r="T624" s="3">
        <v>0</v>
      </c>
      <c r="U624" s="1">
        <v>0</v>
      </c>
      <c r="V624" s="1">
        <v>0</v>
      </c>
      <c r="W624" s="35">
        <f t="shared" si="182"/>
        <v>100</v>
      </c>
    </row>
    <row r="625" spans="1:28" ht="8.25" customHeight="1" x14ac:dyDescent="0.15">
      <c r="A625" s="2" t="s">
        <v>0</v>
      </c>
      <c r="B625" s="2" t="s">
        <v>0</v>
      </c>
      <c r="C625" s="2" t="s">
        <v>29</v>
      </c>
      <c r="D625" s="40" t="s">
        <v>30</v>
      </c>
      <c r="E625" s="41"/>
      <c r="F625" s="6">
        <v>9000</v>
      </c>
      <c r="G625" s="6">
        <v>9000</v>
      </c>
      <c r="H625" s="1">
        <v>9000</v>
      </c>
      <c r="I625" s="1">
        <v>9000</v>
      </c>
      <c r="J625" s="1">
        <v>0</v>
      </c>
      <c r="K625" s="1">
        <v>9000</v>
      </c>
      <c r="L625" s="1">
        <v>0</v>
      </c>
      <c r="M625" s="1">
        <v>0</v>
      </c>
      <c r="N625" s="6">
        <v>0</v>
      </c>
      <c r="O625" s="1">
        <v>0</v>
      </c>
      <c r="P625" s="1">
        <v>0</v>
      </c>
      <c r="Q625" s="1">
        <v>0</v>
      </c>
      <c r="R625" s="1">
        <v>0</v>
      </c>
      <c r="S625" s="1">
        <v>0</v>
      </c>
      <c r="T625" s="3">
        <v>0</v>
      </c>
      <c r="U625" s="1">
        <v>0</v>
      </c>
      <c r="V625" s="1">
        <v>0</v>
      </c>
      <c r="W625" s="35">
        <f t="shared" si="182"/>
        <v>100</v>
      </c>
    </row>
    <row r="626" spans="1:28" ht="13.9" customHeight="1" x14ac:dyDescent="0.15">
      <c r="A626" s="2" t="s">
        <v>0</v>
      </c>
      <c r="B626" s="2" t="s">
        <v>0</v>
      </c>
      <c r="C626" s="2" t="s">
        <v>43</v>
      </c>
      <c r="D626" s="40" t="s">
        <v>44</v>
      </c>
      <c r="E626" s="41"/>
      <c r="F626" s="6">
        <v>271000</v>
      </c>
      <c r="G626" s="6">
        <v>45000</v>
      </c>
      <c r="H626" s="1">
        <v>0</v>
      </c>
      <c r="I626" s="1">
        <v>0</v>
      </c>
      <c r="J626" s="1">
        <v>0</v>
      </c>
      <c r="K626" s="1">
        <v>0</v>
      </c>
      <c r="L626" s="1">
        <v>0</v>
      </c>
      <c r="M626" s="1">
        <v>0</v>
      </c>
      <c r="N626" s="6">
        <v>0</v>
      </c>
      <c r="O626" s="1">
        <v>0</v>
      </c>
      <c r="P626" s="1">
        <v>0</v>
      </c>
      <c r="Q626" s="1">
        <v>45000</v>
      </c>
      <c r="R626" s="1">
        <v>45000</v>
      </c>
      <c r="S626" s="1">
        <v>0</v>
      </c>
      <c r="T626" s="3">
        <v>0</v>
      </c>
      <c r="U626" s="1">
        <v>0</v>
      </c>
      <c r="V626" s="1">
        <v>0</v>
      </c>
      <c r="W626" s="35">
        <f t="shared" si="182"/>
        <v>16.605166051660518</v>
      </c>
    </row>
    <row r="627" spans="1:28" s="9" customFormat="1" ht="15.75" customHeight="1" x14ac:dyDescent="0.15">
      <c r="A627" s="7" t="s">
        <v>0</v>
      </c>
      <c r="B627" s="7" t="s">
        <v>319</v>
      </c>
      <c r="C627" s="7" t="s">
        <v>0</v>
      </c>
      <c r="D627" s="42" t="s">
        <v>320</v>
      </c>
      <c r="E627" s="43"/>
      <c r="F627" s="8">
        <f>SUM(F628:F633)</f>
        <v>0</v>
      </c>
      <c r="G627" s="8">
        <f>SUM(G628:G633)</f>
        <v>44060</v>
      </c>
      <c r="H627" s="8">
        <f t="shared" ref="H627:V627" si="192">SUM(H628:H633)</f>
        <v>29060</v>
      </c>
      <c r="I627" s="8">
        <f t="shared" si="192"/>
        <v>23700</v>
      </c>
      <c r="J627" s="8">
        <f t="shared" si="192"/>
        <v>0</v>
      </c>
      <c r="K627" s="8">
        <f t="shared" si="192"/>
        <v>23700</v>
      </c>
      <c r="L627" s="8">
        <f t="shared" si="192"/>
        <v>0</v>
      </c>
      <c r="M627" s="8">
        <f t="shared" si="192"/>
        <v>0</v>
      </c>
      <c r="N627" s="8">
        <f t="shared" si="192"/>
        <v>0</v>
      </c>
      <c r="O627" s="8">
        <f t="shared" si="192"/>
        <v>0</v>
      </c>
      <c r="P627" s="8">
        <f t="shared" si="192"/>
        <v>0</v>
      </c>
      <c r="Q627" s="8">
        <f t="shared" si="192"/>
        <v>15000</v>
      </c>
      <c r="R627" s="8">
        <f t="shared" si="192"/>
        <v>0</v>
      </c>
      <c r="S627" s="8">
        <f t="shared" si="192"/>
        <v>0</v>
      </c>
      <c r="T627" s="8">
        <f t="shared" ref="T627" si="193">SUM(T628:T633)</f>
        <v>15000</v>
      </c>
      <c r="U627" s="8">
        <f t="shared" si="192"/>
        <v>0</v>
      </c>
      <c r="V627" s="8">
        <f t="shared" si="192"/>
        <v>0</v>
      </c>
      <c r="W627" s="31" t="s">
        <v>364</v>
      </c>
      <c r="X627" s="23"/>
      <c r="Y627" s="23"/>
      <c r="Z627" s="23"/>
      <c r="AA627" s="23"/>
      <c r="AB627" s="23"/>
    </row>
    <row r="628" spans="1:28" ht="52.9" customHeight="1" x14ac:dyDescent="0.15">
      <c r="A628" s="2" t="s">
        <v>0</v>
      </c>
      <c r="B628" s="2" t="s">
        <v>0</v>
      </c>
      <c r="C628" s="2" t="s">
        <v>156</v>
      </c>
      <c r="D628" s="40" t="s">
        <v>157</v>
      </c>
      <c r="E628" s="41"/>
      <c r="F628" s="6">
        <v>0</v>
      </c>
      <c r="G628" s="6">
        <v>5360</v>
      </c>
      <c r="H628" s="1">
        <v>5360</v>
      </c>
      <c r="I628" s="1">
        <v>0</v>
      </c>
      <c r="J628" s="1">
        <v>0</v>
      </c>
      <c r="K628" s="1">
        <v>0</v>
      </c>
      <c r="L628" s="1">
        <v>0</v>
      </c>
      <c r="M628" s="1">
        <v>0</v>
      </c>
      <c r="N628" s="6">
        <v>0</v>
      </c>
      <c r="O628" s="1">
        <v>0</v>
      </c>
      <c r="P628" s="1">
        <v>0</v>
      </c>
      <c r="Q628" s="1">
        <v>0</v>
      </c>
      <c r="R628" s="1">
        <v>0</v>
      </c>
      <c r="S628" s="1">
        <v>0</v>
      </c>
      <c r="T628" s="3">
        <v>0</v>
      </c>
      <c r="U628" s="1">
        <v>0</v>
      </c>
      <c r="V628" s="1">
        <v>0</v>
      </c>
      <c r="W628" s="35" t="s">
        <v>364</v>
      </c>
    </row>
    <row r="629" spans="1:28" ht="8.25" customHeight="1" x14ac:dyDescent="0.15">
      <c r="A629" s="2" t="s">
        <v>0</v>
      </c>
      <c r="B629" s="2" t="s">
        <v>0</v>
      </c>
      <c r="C629" s="2" t="s">
        <v>39</v>
      </c>
      <c r="D629" s="40" t="s">
        <v>40</v>
      </c>
      <c r="E629" s="41"/>
      <c r="F629" s="6">
        <v>0</v>
      </c>
      <c r="G629" s="6">
        <v>800</v>
      </c>
      <c r="H629" s="1">
        <v>800</v>
      </c>
      <c r="I629" s="1">
        <v>800</v>
      </c>
      <c r="J629" s="1">
        <v>0</v>
      </c>
      <c r="K629" s="1">
        <v>800</v>
      </c>
      <c r="L629" s="1">
        <v>0</v>
      </c>
      <c r="M629" s="1">
        <v>0</v>
      </c>
      <c r="N629" s="6">
        <v>0</v>
      </c>
      <c r="O629" s="1">
        <v>0</v>
      </c>
      <c r="P629" s="1">
        <v>0</v>
      </c>
      <c r="Q629" s="1">
        <v>0</v>
      </c>
      <c r="R629" s="1">
        <v>0</v>
      </c>
      <c r="S629" s="1">
        <v>0</v>
      </c>
      <c r="T629" s="3">
        <v>0</v>
      </c>
      <c r="U629" s="1">
        <v>0</v>
      </c>
      <c r="V629" s="1">
        <v>0</v>
      </c>
      <c r="W629" s="35" t="s">
        <v>364</v>
      </c>
    </row>
    <row r="630" spans="1:28" ht="13.9" customHeight="1" x14ac:dyDescent="0.15">
      <c r="A630" s="2" t="s">
        <v>0</v>
      </c>
      <c r="B630" s="2" t="s">
        <v>0</v>
      </c>
      <c r="C630" s="2" t="s">
        <v>23</v>
      </c>
      <c r="D630" s="40" t="s">
        <v>24</v>
      </c>
      <c r="E630" s="41"/>
      <c r="F630" s="6">
        <v>0</v>
      </c>
      <c r="G630" s="6">
        <v>16500</v>
      </c>
      <c r="H630" s="1">
        <v>16500</v>
      </c>
      <c r="I630" s="1">
        <v>16500</v>
      </c>
      <c r="J630" s="1">
        <v>0</v>
      </c>
      <c r="K630" s="1">
        <v>16500</v>
      </c>
      <c r="L630" s="1">
        <v>0</v>
      </c>
      <c r="M630" s="1">
        <v>0</v>
      </c>
      <c r="N630" s="6">
        <v>0</v>
      </c>
      <c r="O630" s="1">
        <v>0</v>
      </c>
      <c r="P630" s="1">
        <v>0</v>
      </c>
      <c r="Q630" s="1">
        <v>0</v>
      </c>
      <c r="R630" s="1">
        <v>0</v>
      </c>
      <c r="S630" s="1">
        <v>0</v>
      </c>
      <c r="T630" s="3">
        <v>0</v>
      </c>
      <c r="U630" s="1">
        <v>0</v>
      </c>
      <c r="V630" s="1">
        <v>0</v>
      </c>
      <c r="W630" s="35" t="s">
        <v>364</v>
      </c>
    </row>
    <row r="631" spans="1:28" ht="8.25" customHeight="1" x14ac:dyDescent="0.15">
      <c r="A631" s="2" t="s">
        <v>0</v>
      </c>
      <c r="B631" s="2" t="s">
        <v>0</v>
      </c>
      <c r="C631" s="2" t="s">
        <v>29</v>
      </c>
      <c r="D631" s="40" t="s">
        <v>30</v>
      </c>
      <c r="E631" s="41"/>
      <c r="F631" s="6">
        <v>0</v>
      </c>
      <c r="G631" s="6">
        <v>5600</v>
      </c>
      <c r="H631" s="1">
        <v>5600</v>
      </c>
      <c r="I631" s="1">
        <v>5600</v>
      </c>
      <c r="J631" s="1">
        <v>0</v>
      </c>
      <c r="K631" s="1">
        <v>5600</v>
      </c>
      <c r="L631" s="1">
        <v>0</v>
      </c>
      <c r="M631" s="1">
        <v>0</v>
      </c>
      <c r="N631" s="6">
        <v>0</v>
      </c>
      <c r="O631" s="1">
        <v>0</v>
      </c>
      <c r="P631" s="1">
        <v>0</v>
      </c>
      <c r="Q631" s="1">
        <v>0</v>
      </c>
      <c r="R631" s="1">
        <v>0</v>
      </c>
      <c r="S631" s="1">
        <v>0</v>
      </c>
      <c r="T631" s="3">
        <v>0</v>
      </c>
      <c r="U631" s="1">
        <v>0</v>
      </c>
      <c r="V631" s="1">
        <v>0</v>
      </c>
      <c r="W631" s="35" t="s">
        <v>364</v>
      </c>
    </row>
    <row r="632" spans="1:28" ht="19.5" customHeight="1" x14ac:dyDescent="0.15">
      <c r="A632" s="2" t="s">
        <v>0</v>
      </c>
      <c r="B632" s="2" t="s">
        <v>0</v>
      </c>
      <c r="C632" s="2" t="s">
        <v>119</v>
      </c>
      <c r="D632" s="40" t="s">
        <v>120</v>
      </c>
      <c r="E632" s="41"/>
      <c r="F632" s="6">
        <v>0</v>
      </c>
      <c r="G632" s="6">
        <v>800</v>
      </c>
      <c r="H632" s="1">
        <v>800</v>
      </c>
      <c r="I632" s="1">
        <v>800</v>
      </c>
      <c r="J632" s="1">
        <v>0</v>
      </c>
      <c r="K632" s="1">
        <v>800</v>
      </c>
      <c r="L632" s="1">
        <v>0</v>
      </c>
      <c r="M632" s="1">
        <v>0</v>
      </c>
      <c r="N632" s="6">
        <v>0</v>
      </c>
      <c r="O632" s="1">
        <v>0</v>
      </c>
      <c r="P632" s="1">
        <v>0</v>
      </c>
      <c r="Q632" s="1">
        <v>0</v>
      </c>
      <c r="R632" s="1">
        <v>0</v>
      </c>
      <c r="S632" s="1">
        <v>0</v>
      </c>
      <c r="T632" s="3">
        <v>0</v>
      </c>
      <c r="U632" s="1">
        <v>0</v>
      </c>
      <c r="V632" s="1">
        <v>0</v>
      </c>
      <c r="W632" s="35" t="s">
        <v>364</v>
      </c>
    </row>
    <row r="633" spans="1:28" ht="41.85" customHeight="1" x14ac:dyDescent="0.15">
      <c r="A633" s="2" t="s">
        <v>0</v>
      </c>
      <c r="B633" s="2" t="s">
        <v>0</v>
      </c>
      <c r="C633" s="2" t="s">
        <v>50</v>
      </c>
      <c r="D633" s="40" t="s">
        <v>51</v>
      </c>
      <c r="E633" s="41"/>
      <c r="F633" s="6">
        <v>0</v>
      </c>
      <c r="G633" s="6">
        <v>15000</v>
      </c>
      <c r="H633" s="1">
        <v>0</v>
      </c>
      <c r="I633" s="1">
        <v>0</v>
      </c>
      <c r="J633" s="1">
        <v>0</v>
      </c>
      <c r="K633" s="1">
        <v>0</v>
      </c>
      <c r="L633" s="1">
        <v>0</v>
      </c>
      <c r="M633" s="1">
        <v>0</v>
      </c>
      <c r="N633" s="6">
        <v>0</v>
      </c>
      <c r="O633" s="1">
        <v>0</v>
      </c>
      <c r="P633" s="1">
        <v>0</v>
      </c>
      <c r="Q633" s="1">
        <v>15000</v>
      </c>
      <c r="R633" s="1">
        <v>0</v>
      </c>
      <c r="S633" s="1">
        <v>0</v>
      </c>
      <c r="T633" s="3">
        <v>15000</v>
      </c>
      <c r="U633" s="1">
        <v>0</v>
      </c>
      <c r="V633" s="1">
        <v>0</v>
      </c>
      <c r="W633" s="35" t="s">
        <v>364</v>
      </c>
    </row>
    <row r="634" spans="1:28" s="9" customFormat="1" ht="10.5" customHeight="1" x14ac:dyDescent="0.15">
      <c r="A634" s="7" t="s">
        <v>0</v>
      </c>
      <c r="B634" s="7" t="s">
        <v>321</v>
      </c>
      <c r="C634" s="7" t="s">
        <v>0</v>
      </c>
      <c r="D634" s="42" t="s">
        <v>38</v>
      </c>
      <c r="E634" s="43"/>
      <c r="F634" s="8">
        <f>SUM(F635:F648)</f>
        <v>737521</v>
      </c>
      <c r="G634" s="8">
        <f>SUM(G635:G649)</f>
        <v>1396072</v>
      </c>
      <c r="H634" s="8">
        <f t="shared" ref="H634:V634" si="194">SUM(H635:H649)</f>
        <v>865372</v>
      </c>
      <c r="I634" s="8">
        <f t="shared" si="194"/>
        <v>857882</v>
      </c>
      <c r="J634" s="8">
        <f t="shared" si="194"/>
        <v>774754</v>
      </c>
      <c r="K634" s="8">
        <f t="shared" si="194"/>
        <v>83128</v>
      </c>
      <c r="L634" s="8">
        <f t="shared" si="194"/>
        <v>0</v>
      </c>
      <c r="M634" s="8">
        <f t="shared" si="194"/>
        <v>7490</v>
      </c>
      <c r="N634" s="8">
        <f t="shared" si="194"/>
        <v>0</v>
      </c>
      <c r="O634" s="8">
        <f t="shared" si="194"/>
        <v>0</v>
      </c>
      <c r="P634" s="8">
        <f t="shared" si="194"/>
        <v>0</v>
      </c>
      <c r="Q634" s="8">
        <f t="shared" si="194"/>
        <v>530700</v>
      </c>
      <c r="R634" s="8">
        <f t="shared" si="194"/>
        <v>530700</v>
      </c>
      <c r="S634" s="8">
        <f t="shared" si="194"/>
        <v>471000</v>
      </c>
      <c r="T634" s="8">
        <f t="shared" ref="T634" si="195">SUM(T635:T649)</f>
        <v>0</v>
      </c>
      <c r="U634" s="8">
        <f t="shared" si="194"/>
        <v>0</v>
      </c>
      <c r="V634" s="8">
        <f t="shared" si="194"/>
        <v>0</v>
      </c>
      <c r="W634" s="31">
        <f t="shared" si="182"/>
        <v>189.29250828112012</v>
      </c>
      <c r="X634" s="23"/>
      <c r="Y634" s="23"/>
      <c r="Z634" s="23"/>
      <c r="AA634" s="23"/>
      <c r="AB634" s="23"/>
    </row>
    <row r="635" spans="1:28" ht="13.9" customHeight="1" x14ac:dyDescent="0.15">
      <c r="A635" s="2" t="s">
        <v>0</v>
      </c>
      <c r="B635" s="2" t="s">
        <v>0</v>
      </c>
      <c r="C635" s="2" t="s">
        <v>123</v>
      </c>
      <c r="D635" s="40" t="s">
        <v>124</v>
      </c>
      <c r="E635" s="41"/>
      <c r="F635" s="6">
        <v>7490</v>
      </c>
      <c r="G635" s="6">
        <v>7490</v>
      </c>
      <c r="H635" s="1">
        <v>7490</v>
      </c>
      <c r="I635" s="1">
        <v>0</v>
      </c>
      <c r="J635" s="1">
        <v>0</v>
      </c>
      <c r="K635" s="1">
        <v>0</v>
      </c>
      <c r="L635" s="1">
        <v>0</v>
      </c>
      <c r="M635" s="1">
        <v>7490</v>
      </c>
      <c r="N635" s="6">
        <v>0</v>
      </c>
      <c r="O635" s="1">
        <v>0</v>
      </c>
      <c r="P635" s="1">
        <v>0</v>
      </c>
      <c r="Q635" s="1">
        <v>0</v>
      </c>
      <c r="R635" s="1">
        <v>0</v>
      </c>
      <c r="S635" s="1">
        <v>0</v>
      </c>
      <c r="T635" s="3">
        <v>0</v>
      </c>
      <c r="U635" s="1">
        <v>0</v>
      </c>
      <c r="V635" s="1">
        <v>0</v>
      </c>
      <c r="W635" s="35">
        <f t="shared" si="182"/>
        <v>100</v>
      </c>
    </row>
    <row r="636" spans="1:28" ht="13.9" customHeight="1" x14ac:dyDescent="0.15">
      <c r="A636" s="2" t="s">
        <v>0</v>
      </c>
      <c r="B636" s="2" t="s">
        <v>0</v>
      </c>
      <c r="C636" s="2" t="s">
        <v>107</v>
      </c>
      <c r="D636" s="40" t="s">
        <v>108</v>
      </c>
      <c r="E636" s="41"/>
      <c r="F636" s="6">
        <v>506397</v>
      </c>
      <c r="G636" s="6">
        <v>633059</v>
      </c>
      <c r="H636" s="1">
        <v>633059</v>
      </c>
      <c r="I636" s="1">
        <v>633059</v>
      </c>
      <c r="J636" s="1">
        <v>633059</v>
      </c>
      <c r="K636" s="1">
        <v>0</v>
      </c>
      <c r="L636" s="1">
        <v>0</v>
      </c>
      <c r="M636" s="1">
        <v>0</v>
      </c>
      <c r="N636" s="6">
        <v>0</v>
      </c>
      <c r="O636" s="1">
        <v>0</v>
      </c>
      <c r="P636" s="1">
        <v>0</v>
      </c>
      <c r="Q636" s="1">
        <v>0</v>
      </c>
      <c r="R636" s="1">
        <v>0</v>
      </c>
      <c r="S636" s="1">
        <v>0</v>
      </c>
      <c r="T636" s="3">
        <v>0</v>
      </c>
      <c r="U636" s="1">
        <v>0</v>
      </c>
      <c r="V636" s="1">
        <v>0</v>
      </c>
      <c r="W636" s="35">
        <f t="shared" si="182"/>
        <v>125.01239146361452</v>
      </c>
    </row>
    <row r="637" spans="1:28" ht="13.9" customHeight="1" x14ac:dyDescent="0.15">
      <c r="A637" s="2" t="s">
        <v>0</v>
      </c>
      <c r="B637" s="2" t="s">
        <v>0</v>
      </c>
      <c r="C637" s="2" t="s">
        <v>125</v>
      </c>
      <c r="D637" s="40" t="s">
        <v>126</v>
      </c>
      <c r="E637" s="41"/>
      <c r="F637" s="6">
        <v>15600</v>
      </c>
      <c r="G637" s="6">
        <v>15000</v>
      </c>
      <c r="H637" s="1">
        <v>15000</v>
      </c>
      <c r="I637" s="1">
        <v>15000</v>
      </c>
      <c r="J637" s="1">
        <v>15000</v>
      </c>
      <c r="K637" s="1">
        <v>0</v>
      </c>
      <c r="L637" s="1">
        <v>0</v>
      </c>
      <c r="M637" s="1">
        <v>0</v>
      </c>
      <c r="N637" s="6">
        <v>0</v>
      </c>
      <c r="O637" s="1">
        <v>0</v>
      </c>
      <c r="P637" s="1">
        <v>0</v>
      </c>
      <c r="Q637" s="1">
        <v>0</v>
      </c>
      <c r="R637" s="1">
        <v>0</v>
      </c>
      <c r="S637" s="1">
        <v>0</v>
      </c>
      <c r="T637" s="3">
        <v>0</v>
      </c>
      <c r="U637" s="1">
        <v>0</v>
      </c>
      <c r="V637" s="1">
        <v>0</v>
      </c>
      <c r="W637" s="35">
        <f t="shared" si="182"/>
        <v>96.15384615384616</v>
      </c>
    </row>
    <row r="638" spans="1:28" ht="13.9" customHeight="1" x14ac:dyDescent="0.15">
      <c r="A638" s="2" t="s">
        <v>0</v>
      </c>
      <c r="B638" s="2" t="s">
        <v>0</v>
      </c>
      <c r="C638" s="2" t="s">
        <v>67</v>
      </c>
      <c r="D638" s="40" t="s">
        <v>68</v>
      </c>
      <c r="E638" s="41"/>
      <c r="F638" s="6">
        <v>63548</v>
      </c>
      <c r="G638" s="6">
        <v>110818</v>
      </c>
      <c r="H638" s="1">
        <v>110818</v>
      </c>
      <c r="I638" s="1">
        <v>110818</v>
      </c>
      <c r="J638" s="1">
        <v>110818</v>
      </c>
      <c r="K638" s="1">
        <v>0</v>
      </c>
      <c r="L638" s="1">
        <v>0</v>
      </c>
      <c r="M638" s="1">
        <v>0</v>
      </c>
      <c r="N638" s="6">
        <v>0</v>
      </c>
      <c r="O638" s="1">
        <v>0</v>
      </c>
      <c r="P638" s="1">
        <v>0</v>
      </c>
      <c r="Q638" s="1">
        <v>0</v>
      </c>
      <c r="R638" s="1">
        <v>0</v>
      </c>
      <c r="S638" s="1">
        <v>0</v>
      </c>
      <c r="T638" s="3">
        <v>0</v>
      </c>
      <c r="U638" s="1">
        <v>0</v>
      </c>
      <c r="V638" s="1">
        <v>0</v>
      </c>
      <c r="W638" s="35">
        <f t="shared" si="182"/>
        <v>174.3847170642664</v>
      </c>
    </row>
    <row r="639" spans="1:28" ht="8.25" customHeight="1" x14ac:dyDescent="0.15">
      <c r="A639" s="2" t="s">
        <v>0</v>
      </c>
      <c r="B639" s="2" t="s">
        <v>0</v>
      </c>
      <c r="C639" s="2" t="s">
        <v>69</v>
      </c>
      <c r="D639" s="40" t="s">
        <v>70</v>
      </c>
      <c r="E639" s="41"/>
      <c r="F639" s="6">
        <v>8469</v>
      </c>
      <c r="G639" s="6">
        <v>15877</v>
      </c>
      <c r="H639" s="1">
        <v>15877</v>
      </c>
      <c r="I639" s="1">
        <v>15877</v>
      </c>
      <c r="J639" s="1">
        <v>15877</v>
      </c>
      <c r="K639" s="1">
        <v>0</v>
      </c>
      <c r="L639" s="1">
        <v>0</v>
      </c>
      <c r="M639" s="1">
        <v>0</v>
      </c>
      <c r="N639" s="6">
        <v>0</v>
      </c>
      <c r="O639" s="1">
        <v>0</v>
      </c>
      <c r="P639" s="1">
        <v>0</v>
      </c>
      <c r="Q639" s="1">
        <v>0</v>
      </c>
      <c r="R639" s="1">
        <v>0</v>
      </c>
      <c r="S639" s="1">
        <v>0</v>
      </c>
      <c r="T639" s="3">
        <v>0</v>
      </c>
      <c r="U639" s="1">
        <v>0</v>
      </c>
      <c r="V639" s="1">
        <v>0</v>
      </c>
      <c r="W639" s="35">
        <f t="shared" si="182"/>
        <v>187.47195654740821</v>
      </c>
    </row>
    <row r="640" spans="1:28" ht="19.5" customHeight="1" x14ac:dyDescent="0.15">
      <c r="A640" s="2" t="s">
        <v>0</v>
      </c>
      <c r="B640" s="2" t="s">
        <v>0</v>
      </c>
      <c r="C640" s="2" t="s">
        <v>127</v>
      </c>
      <c r="D640" s="40" t="s">
        <v>128</v>
      </c>
      <c r="E640" s="41"/>
      <c r="F640" s="6">
        <v>10418</v>
      </c>
      <c r="G640" s="6">
        <v>10500</v>
      </c>
      <c r="H640" s="1">
        <v>10500</v>
      </c>
      <c r="I640" s="1">
        <v>10500</v>
      </c>
      <c r="J640" s="1">
        <v>0</v>
      </c>
      <c r="K640" s="1">
        <v>10500</v>
      </c>
      <c r="L640" s="1">
        <v>0</v>
      </c>
      <c r="M640" s="1">
        <v>0</v>
      </c>
      <c r="N640" s="6">
        <v>0</v>
      </c>
      <c r="O640" s="1">
        <v>0</v>
      </c>
      <c r="P640" s="1">
        <v>0</v>
      </c>
      <c r="Q640" s="1">
        <v>0</v>
      </c>
      <c r="R640" s="1">
        <v>0</v>
      </c>
      <c r="S640" s="1">
        <v>0</v>
      </c>
      <c r="T640" s="3">
        <v>0</v>
      </c>
      <c r="U640" s="1">
        <v>0</v>
      </c>
      <c r="V640" s="1">
        <v>0</v>
      </c>
      <c r="W640" s="35">
        <f t="shared" si="182"/>
        <v>100.78709925129583</v>
      </c>
    </row>
    <row r="641" spans="1:28" ht="13.9" customHeight="1" x14ac:dyDescent="0.15">
      <c r="A641" s="2" t="s">
        <v>0</v>
      </c>
      <c r="B641" s="2" t="s">
        <v>0</v>
      </c>
      <c r="C641" s="2" t="s">
        <v>23</v>
      </c>
      <c r="D641" s="40" t="s">
        <v>24</v>
      </c>
      <c r="E641" s="41"/>
      <c r="F641" s="6">
        <v>11513</v>
      </c>
      <c r="G641" s="6">
        <v>11000</v>
      </c>
      <c r="H641" s="1">
        <v>11000</v>
      </c>
      <c r="I641" s="1">
        <v>11000</v>
      </c>
      <c r="J641" s="1">
        <v>0</v>
      </c>
      <c r="K641" s="1">
        <v>11000</v>
      </c>
      <c r="L641" s="1">
        <v>0</v>
      </c>
      <c r="M641" s="1">
        <v>0</v>
      </c>
      <c r="N641" s="6">
        <v>0</v>
      </c>
      <c r="O641" s="1">
        <v>0</v>
      </c>
      <c r="P641" s="1">
        <v>0</v>
      </c>
      <c r="Q641" s="1">
        <v>0</v>
      </c>
      <c r="R641" s="1">
        <v>0</v>
      </c>
      <c r="S641" s="1">
        <v>0</v>
      </c>
      <c r="T641" s="3">
        <v>0</v>
      </c>
      <c r="U641" s="1">
        <v>0</v>
      </c>
      <c r="V641" s="1">
        <v>0</v>
      </c>
      <c r="W641" s="35">
        <f t="shared" si="182"/>
        <v>95.54416746286806</v>
      </c>
    </row>
    <row r="642" spans="1:28" ht="8.25" customHeight="1" x14ac:dyDescent="0.15">
      <c r="A642" s="2" t="s">
        <v>0</v>
      </c>
      <c r="B642" s="2" t="s">
        <v>0</v>
      </c>
      <c r="C642" s="2" t="s">
        <v>27</v>
      </c>
      <c r="D642" s="40" t="s">
        <v>28</v>
      </c>
      <c r="E642" s="41"/>
      <c r="F642" s="6">
        <v>3800</v>
      </c>
      <c r="G642" s="6">
        <v>3800</v>
      </c>
      <c r="H642" s="1">
        <v>3800</v>
      </c>
      <c r="I642" s="1">
        <v>3800</v>
      </c>
      <c r="J642" s="1">
        <v>0</v>
      </c>
      <c r="K642" s="1">
        <v>3800</v>
      </c>
      <c r="L642" s="1">
        <v>0</v>
      </c>
      <c r="M642" s="1">
        <v>0</v>
      </c>
      <c r="N642" s="6">
        <v>0</v>
      </c>
      <c r="O642" s="1">
        <v>0</v>
      </c>
      <c r="P642" s="1">
        <v>0</v>
      </c>
      <c r="Q642" s="1">
        <v>0</v>
      </c>
      <c r="R642" s="1">
        <v>0</v>
      </c>
      <c r="S642" s="1">
        <v>0</v>
      </c>
      <c r="T642" s="3">
        <v>0</v>
      </c>
      <c r="U642" s="1">
        <v>0</v>
      </c>
      <c r="V642" s="1">
        <v>0</v>
      </c>
      <c r="W642" s="35">
        <f t="shared" si="182"/>
        <v>100</v>
      </c>
    </row>
    <row r="643" spans="1:28" ht="8.25" customHeight="1" x14ac:dyDescent="0.15">
      <c r="A643" s="2" t="s">
        <v>0</v>
      </c>
      <c r="B643" s="2" t="s">
        <v>0</v>
      </c>
      <c r="C643" s="2" t="s">
        <v>129</v>
      </c>
      <c r="D643" s="40" t="s">
        <v>130</v>
      </c>
      <c r="E643" s="41"/>
      <c r="F643" s="6">
        <v>1200</v>
      </c>
      <c r="G643" s="6">
        <v>1500</v>
      </c>
      <c r="H643" s="1">
        <v>1500</v>
      </c>
      <c r="I643" s="1">
        <v>1500</v>
      </c>
      <c r="J643" s="1">
        <v>0</v>
      </c>
      <c r="K643" s="1">
        <v>1500</v>
      </c>
      <c r="L643" s="1">
        <v>0</v>
      </c>
      <c r="M643" s="1">
        <v>0</v>
      </c>
      <c r="N643" s="6">
        <v>0</v>
      </c>
      <c r="O643" s="1">
        <v>0</v>
      </c>
      <c r="P643" s="1">
        <v>0</v>
      </c>
      <c r="Q643" s="1">
        <v>0</v>
      </c>
      <c r="R643" s="1">
        <v>0</v>
      </c>
      <c r="S643" s="1">
        <v>0</v>
      </c>
      <c r="T643" s="3">
        <v>0</v>
      </c>
      <c r="U643" s="1">
        <v>0</v>
      </c>
      <c r="V643" s="1">
        <v>0</v>
      </c>
      <c r="W643" s="35">
        <f t="shared" si="182"/>
        <v>125</v>
      </c>
    </row>
    <row r="644" spans="1:28" ht="8.25" customHeight="1" x14ac:dyDescent="0.15">
      <c r="A644" s="2" t="s">
        <v>0</v>
      </c>
      <c r="B644" s="2" t="s">
        <v>0</v>
      </c>
      <c r="C644" s="2" t="s">
        <v>29</v>
      </c>
      <c r="D644" s="40" t="s">
        <v>30</v>
      </c>
      <c r="E644" s="41"/>
      <c r="F644" s="6">
        <v>6500</v>
      </c>
      <c r="G644" s="6">
        <v>23000</v>
      </c>
      <c r="H644" s="1">
        <v>23000</v>
      </c>
      <c r="I644" s="1">
        <v>23000</v>
      </c>
      <c r="J644" s="1">
        <v>0</v>
      </c>
      <c r="K644" s="1">
        <v>23000</v>
      </c>
      <c r="L644" s="1">
        <v>0</v>
      </c>
      <c r="M644" s="1">
        <v>0</v>
      </c>
      <c r="N644" s="6">
        <v>0</v>
      </c>
      <c r="O644" s="1">
        <v>0</v>
      </c>
      <c r="P644" s="1">
        <v>0</v>
      </c>
      <c r="Q644" s="1">
        <v>0</v>
      </c>
      <c r="R644" s="1">
        <v>0</v>
      </c>
      <c r="S644" s="1">
        <v>0</v>
      </c>
      <c r="T644" s="3">
        <v>0</v>
      </c>
      <c r="U644" s="1">
        <v>0</v>
      </c>
      <c r="V644" s="1">
        <v>0</v>
      </c>
      <c r="W644" s="35">
        <f t="shared" si="182"/>
        <v>353.84615384615381</v>
      </c>
    </row>
    <row r="645" spans="1:28" ht="19.5" customHeight="1" x14ac:dyDescent="0.15">
      <c r="A645" s="2" t="s">
        <v>0</v>
      </c>
      <c r="B645" s="2" t="s">
        <v>0</v>
      </c>
      <c r="C645" s="2" t="s">
        <v>58</v>
      </c>
      <c r="D645" s="40" t="s">
        <v>59</v>
      </c>
      <c r="E645" s="41"/>
      <c r="F645" s="6">
        <v>2250</v>
      </c>
      <c r="G645" s="6">
        <v>2850</v>
      </c>
      <c r="H645" s="1">
        <v>2850</v>
      </c>
      <c r="I645" s="1">
        <v>2850</v>
      </c>
      <c r="J645" s="1">
        <v>0</v>
      </c>
      <c r="K645" s="1">
        <v>2850</v>
      </c>
      <c r="L645" s="1">
        <v>0</v>
      </c>
      <c r="M645" s="1">
        <v>0</v>
      </c>
      <c r="N645" s="6">
        <v>0</v>
      </c>
      <c r="O645" s="1">
        <v>0</v>
      </c>
      <c r="P645" s="1">
        <v>0</v>
      </c>
      <c r="Q645" s="1">
        <v>0</v>
      </c>
      <c r="R645" s="1">
        <v>0</v>
      </c>
      <c r="S645" s="1">
        <v>0</v>
      </c>
      <c r="T645" s="3">
        <v>0</v>
      </c>
      <c r="U645" s="1">
        <v>0</v>
      </c>
      <c r="V645" s="1">
        <v>0</v>
      </c>
      <c r="W645" s="35">
        <f t="shared" si="182"/>
        <v>126.66666666666666</v>
      </c>
    </row>
    <row r="646" spans="1:28" ht="8.25" customHeight="1" x14ac:dyDescent="0.15">
      <c r="A646" s="2" t="s">
        <v>0</v>
      </c>
      <c r="B646" s="2" t="s">
        <v>0</v>
      </c>
      <c r="C646" s="2" t="s">
        <v>131</v>
      </c>
      <c r="D646" s="40" t="s">
        <v>132</v>
      </c>
      <c r="E646" s="41"/>
      <c r="F646" s="6">
        <v>3200</v>
      </c>
      <c r="G646" s="6">
        <v>3200</v>
      </c>
      <c r="H646" s="1">
        <v>3200</v>
      </c>
      <c r="I646" s="1">
        <v>3200</v>
      </c>
      <c r="J646" s="1">
        <v>0</v>
      </c>
      <c r="K646" s="1">
        <v>3200</v>
      </c>
      <c r="L646" s="1">
        <v>0</v>
      </c>
      <c r="M646" s="1">
        <v>0</v>
      </c>
      <c r="N646" s="6">
        <v>0</v>
      </c>
      <c r="O646" s="1">
        <v>0</v>
      </c>
      <c r="P646" s="1">
        <v>0</v>
      </c>
      <c r="Q646" s="1">
        <v>0</v>
      </c>
      <c r="R646" s="1">
        <v>0</v>
      </c>
      <c r="S646" s="1">
        <v>0</v>
      </c>
      <c r="T646" s="3">
        <v>0</v>
      </c>
      <c r="U646" s="1">
        <v>0</v>
      </c>
      <c r="V646" s="1">
        <v>0</v>
      </c>
      <c r="W646" s="35">
        <f t="shared" si="182"/>
        <v>100</v>
      </c>
    </row>
    <row r="647" spans="1:28" ht="13.9" customHeight="1" x14ac:dyDescent="0.15">
      <c r="A647" s="2" t="s">
        <v>0</v>
      </c>
      <c r="B647" s="2" t="s">
        <v>0</v>
      </c>
      <c r="C647" s="2" t="s">
        <v>135</v>
      </c>
      <c r="D647" s="40" t="s">
        <v>136</v>
      </c>
      <c r="E647" s="41"/>
      <c r="F647" s="6">
        <v>26084</v>
      </c>
      <c r="G647" s="6">
        <v>27278</v>
      </c>
      <c r="H647" s="1">
        <v>27278</v>
      </c>
      <c r="I647" s="1">
        <v>27278</v>
      </c>
      <c r="J647" s="1">
        <v>0</v>
      </c>
      <c r="K647" s="1">
        <v>27278</v>
      </c>
      <c r="L647" s="1">
        <v>0</v>
      </c>
      <c r="M647" s="1">
        <v>0</v>
      </c>
      <c r="N647" s="6">
        <v>0</v>
      </c>
      <c r="O647" s="1">
        <v>0</v>
      </c>
      <c r="P647" s="1">
        <v>0</v>
      </c>
      <c r="Q647" s="1">
        <v>0</v>
      </c>
      <c r="R647" s="1">
        <v>0</v>
      </c>
      <c r="S647" s="1">
        <v>0</v>
      </c>
      <c r="T647" s="3">
        <v>0</v>
      </c>
      <c r="U647" s="1">
        <v>0</v>
      </c>
      <c r="V647" s="1">
        <v>0</v>
      </c>
      <c r="W647" s="35">
        <f t="shared" si="182"/>
        <v>104.57751878546236</v>
      </c>
    </row>
    <row r="648" spans="1:28" s="13" customFormat="1" ht="13.9" customHeight="1" x14ac:dyDescent="0.15">
      <c r="A648" s="4" t="s">
        <v>0</v>
      </c>
      <c r="B648" s="4" t="s">
        <v>0</v>
      </c>
      <c r="C648" s="4" t="s">
        <v>43</v>
      </c>
      <c r="D648" s="53" t="s">
        <v>44</v>
      </c>
      <c r="E648" s="54"/>
      <c r="F648" s="11">
        <v>71052</v>
      </c>
      <c r="G648" s="11">
        <v>59700</v>
      </c>
      <c r="H648" s="12">
        <v>0</v>
      </c>
      <c r="I648" s="12">
        <v>0</v>
      </c>
      <c r="J648" s="12">
        <v>0</v>
      </c>
      <c r="K648" s="12">
        <v>0</v>
      </c>
      <c r="L648" s="12">
        <v>0</v>
      </c>
      <c r="M648" s="12">
        <v>0</v>
      </c>
      <c r="N648" s="11">
        <v>0</v>
      </c>
      <c r="O648" s="12">
        <v>0</v>
      </c>
      <c r="P648" s="12">
        <v>0</v>
      </c>
      <c r="Q648" s="12">
        <v>59700</v>
      </c>
      <c r="R648" s="12">
        <v>59700</v>
      </c>
      <c r="S648" s="12">
        <v>0</v>
      </c>
      <c r="T648" s="12">
        <v>0</v>
      </c>
      <c r="U648" s="12">
        <v>0</v>
      </c>
      <c r="V648" s="12">
        <v>0</v>
      </c>
      <c r="W648" s="36">
        <f t="shared" si="182"/>
        <v>84.022969093058606</v>
      </c>
    </row>
    <row r="649" spans="1:28" s="13" customFormat="1" ht="13.9" customHeight="1" thickBot="1" x14ac:dyDescent="0.2">
      <c r="A649" s="29" t="s">
        <v>0</v>
      </c>
      <c r="B649" s="29" t="s">
        <v>0</v>
      </c>
      <c r="C649" s="29">
        <v>6059</v>
      </c>
      <c r="D649" s="53" t="s">
        <v>44</v>
      </c>
      <c r="E649" s="54"/>
      <c r="F649" s="11">
        <v>0</v>
      </c>
      <c r="G649" s="11">
        <v>471000</v>
      </c>
      <c r="H649" s="12">
        <v>0</v>
      </c>
      <c r="I649" s="12">
        <v>0</v>
      </c>
      <c r="J649" s="12">
        <v>0</v>
      </c>
      <c r="K649" s="12">
        <v>0</v>
      </c>
      <c r="L649" s="12">
        <v>0</v>
      </c>
      <c r="M649" s="12">
        <v>0</v>
      </c>
      <c r="N649" s="11">
        <v>0</v>
      </c>
      <c r="O649" s="12">
        <v>0</v>
      </c>
      <c r="P649" s="12">
        <v>0</v>
      </c>
      <c r="Q649" s="12">
        <v>471000</v>
      </c>
      <c r="R649" s="12">
        <v>471000</v>
      </c>
      <c r="S649" s="12">
        <v>471000</v>
      </c>
      <c r="T649" s="12">
        <v>0</v>
      </c>
      <c r="U649" s="12">
        <v>0</v>
      </c>
      <c r="V649" s="12">
        <v>0</v>
      </c>
      <c r="W649" s="36" t="s">
        <v>364</v>
      </c>
    </row>
    <row r="650" spans="1:28" s="17" customFormat="1" ht="15" customHeight="1" thickBot="1" x14ac:dyDescent="0.2">
      <c r="A650" s="14" t="s">
        <v>322</v>
      </c>
      <c r="B650" s="15" t="s">
        <v>0</v>
      </c>
      <c r="C650" s="15" t="s">
        <v>0</v>
      </c>
      <c r="D650" s="55" t="s">
        <v>323</v>
      </c>
      <c r="E650" s="56"/>
      <c r="F650" s="16">
        <f>SUM(F651,F653,F658,F660,F664,F666)</f>
        <v>1275391.53</v>
      </c>
      <c r="G650" s="16">
        <f t="shared" ref="G650:V650" si="196">SUM(G651,G653,G658,G660,G664,G666)</f>
        <v>1539185.49</v>
      </c>
      <c r="H650" s="16">
        <f t="shared" si="196"/>
        <v>1419185.49</v>
      </c>
      <c r="I650" s="16">
        <f t="shared" si="196"/>
        <v>232485.49</v>
      </c>
      <c r="J650" s="16">
        <f t="shared" si="196"/>
        <v>0</v>
      </c>
      <c r="K650" s="16">
        <f t="shared" si="196"/>
        <v>232485.49</v>
      </c>
      <c r="L650" s="16">
        <f t="shared" si="196"/>
        <v>1186700</v>
      </c>
      <c r="M650" s="16">
        <f t="shared" si="196"/>
        <v>0</v>
      </c>
      <c r="N650" s="16">
        <f t="shared" si="196"/>
        <v>0</v>
      </c>
      <c r="O650" s="16">
        <f t="shared" si="196"/>
        <v>0</v>
      </c>
      <c r="P650" s="16">
        <f t="shared" si="196"/>
        <v>0</v>
      </c>
      <c r="Q650" s="16">
        <f t="shared" si="196"/>
        <v>120000</v>
      </c>
      <c r="R650" s="16">
        <f t="shared" si="196"/>
        <v>120000</v>
      </c>
      <c r="S650" s="16">
        <f t="shared" si="196"/>
        <v>0</v>
      </c>
      <c r="T650" s="16">
        <f t="shared" ref="T650" si="197">SUM(T651,T653,T658,T660,T664,T666)</f>
        <v>0</v>
      </c>
      <c r="U650" s="16">
        <f t="shared" si="196"/>
        <v>0</v>
      </c>
      <c r="V650" s="16">
        <f t="shared" si="196"/>
        <v>0</v>
      </c>
      <c r="W650" s="34">
        <f t="shared" si="182"/>
        <v>120.68337085475234</v>
      </c>
      <c r="X650" s="23"/>
      <c r="Y650" s="23"/>
      <c r="Z650" s="23"/>
      <c r="AA650" s="23"/>
      <c r="AB650" s="23"/>
    </row>
    <row r="651" spans="1:28" s="23" customFormat="1" ht="18" customHeight="1" x14ac:dyDescent="0.15">
      <c r="A651" s="21" t="s">
        <v>0</v>
      </c>
      <c r="B651" s="21" t="s">
        <v>324</v>
      </c>
      <c r="C651" s="21" t="s">
        <v>0</v>
      </c>
      <c r="D651" s="57" t="s">
        <v>325</v>
      </c>
      <c r="E651" s="58"/>
      <c r="F651" s="22">
        <f>SUM(F652)</f>
        <v>5000</v>
      </c>
      <c r="G651" s="22">
        <f>SUM(G652)</f>
        <v>5000</v>
      </c>
      <c r="H651" s="22">
        <f t="shared" ref="H651:V651" si="198">SUM(H652)</f>
        <v>5000</v>
      </c>
      <c r="I651" s="22">
        <f t="shared" si="198"/>
        <v>0</v>
      </c>
      <c r="J651" s="22">
        <f t="shared" si="198"/>
        <v>0</v>
      </c>
      <c r="K651" s="22">
        <f t="shared" si="198"/>
        <v>0</v>
      </c>
      <c r="L651" s="22">
        <f t="shared" si="198"/>
        <v>5000</v>
      </c>
      <c r="M651" s="22">
        <f t="shared" si="198"/>
        <v>0</v>
      </c>
      <c r="N651" s="22">
        <f t="shared" si="198"/>
        <v>0</v>
      </c>
      <c r="O651" s="22">
        <f t="shared" si="198"/>
        <v>0</v>
      </c>
      <c r="P651" s="22">
        <f t="shared" si="198"/>
        <v>0</v>
      </c>
      <c r="Q651" s="22">
        <f t="shared" si="198"/>
        <v>0</v>
      </c>
      <c r="R651" s="22">
        <f t="shared" si="198"/>
        <v>0</v>
      </c>
      <c r="S651" s="22">
        <f t="shared" si="198"/>
        <v>0</v>
      </c>
      <c r="T651" s="22">
        <f t="shared" si="198"/>
        <v>0</v>
      </c>
      <c r="U651" s="22">
        <f t="shared" si="198"/>
        <v>0</v>
      </c>
      <c r="V651" s="22">
        <f t="shared" si="198"/>
        <v>0</v>
      </c>
      <c r="W651" s="33">
        <f t="shared" si="182"/>
        <v>100</v>
      </c>
    </row>
    <row r="652" spans="1:28" ht="58.5" customHeight="1" x14ac:dyDescent="0.15">
      <c r="A652" s="2" t="s">
        <v>0</v>
      </c>
      <c r="B652" s="7" t="s">
        <v>0</v>
      </c>
      <c r="C652" s="2" t="s">
        <v>147</v>
      </c>
      <c r="D652" s="40" t="s">
        <v>148</v>
      </c>
      <c r="E652" s="41"/>
      <c r="F652" s="6">
        <v>5000</v>
      </c>
      <c r="G652" s="6">
        <v>5000</v>
      </c>
      <c r="H652" s="1">
        <v>5000</v>
      </c>
      <c r="I652" s="1">
        <v>0</v>
      </c>
      <c r="J652" s="1">
        <v>0</v>
      </c>
      <c r="K652" s="1">
        <v>0</v>
      </c>
      <c r="L652" s="1">
        <v>5000</v>
      </c>
      <c r="M652" s="1">
        <v>0</v>
      </c>
      <c r="N652" s="6">
        <v>0</v>
      </c>
      <c r="O652" s="1">
        <v>0</v>
      </c>
      <c r="P652" s="1">
        <v>0</v>
      </c>
      <c r="Q652" s="1">
        <v>0</v>
      </c>
      <c r="R652" s="1">
        <v>0</v>
      </c>
      <c r="S652" s="1">
        <v>0</v>
      </c>
      <c r="T652" s="3">
        <v>0</v>
      </c>
      <c r="U652" s="1">
        <v>0</v>
      </c>
      <c r="V652" s="1">
        <v>0</v>
      </c>
      <c r="W652" s="35">
        <f t="shared" ref="W652:W699" si="199">G652/F652*100</f>
        <v>100</v>
      </c>
    </row>
    <row r="653" spans="1:28" s="9" customFormat="1" ht="13.9" customHeight="1" x14ac:dyDescent="0.15">
      <c r="A653" s="7" t="s">
        <v>0</v>
      </c>
      <c r="B653" s="7" t="s">
        <v>326</v>
      </c>
      <c r="C653" s="7" t="s">
        <v>0</v>
      </c>
      <c r="D653" s="42" t="s">
        <v>327</v>
      </c>
      <c r="E653" s="43"/>
      <c r="F653" s="8">
        <f>SUM(F654:F657)</f>
        <v>623961.07999999996</v>
      </c>
      <c r="G653" s="8">
        <f>SUM(G654:G657)</f>
        <v>819936.09000000008</v>
      </c>
      <c r="H653" s="8">
        <f t="shared" ref="H653:V653" si="200">SUM(H654:H657)</f>
        <v>699936.09000000008</v>
      </c>
      <c r="I653" s="8">
        <f t="shared" si="200"/>
        <v>89936.09</v>
      </c>
      <c r="J653" s="8">
        <f t="shared" si="200"/>
        <v>0</v>
      </c>
      <c r="K653" s="8">
        <f t="shared" si="200"/>
        <v>89936.09</v>
      </c>
      <c r="L653" s="8">
        <f t="shared" si="200"/>
        <v>610000</v>
      </c>
      <c r="M653" s="8">
        <f t="shared" si="200"/>
        <v>0</v>
      </c>
      <c r="N653" s="8">
        <f t="shared" si="200"/>
        <v>0</v>
      </c>
      <c r="O653" s="8">
        <f t="shared" si="200"/>
        <v>0</v>
      </c>
      <c r="P653" s="8">
        <f t="shared" si="200"/>
        <v>0</v>
      </c>
      <c r="Q653" s="8">
        <f t="shared" si="200"/>
        <v>120000</v>
      </c>
      <c r="R653" s="8">
        <f t="shared" si="200"/>
        <v>120000</v>
      </c>
      <c r="S653" s="8">
        <f t="shared" si="200"/>
        <v>0</v>
      </c>
      <c r="T653" s="8">
        <f t="shared" ref="T653" si="201">SUM(T654:T657)</f>
        <v>0</v>
      </c>
      <c r="U653" s="8">
        <f t="shared" si="200"/>
        <v>0</v>
      </c>
      <c r="V653" s="8">
        <f t="shared" si="200"/>
        <v>0</v>
      </c>
      <c r="W653" s="31">
        <f t="shared" si="199"/>
        <v>131.40821058903228</v>
      </c>
      <c r="X653" s="23"/>
      <c r="Y653" s="23"/>
      <c r="Z653" s="23"/>
      <c r="AA653" s="23"/>
      <c r="AB653" s="23"/>
    </row>
    <row r="654" spans="1:28" ht="19.5" customHeight="1" x14ac:dyDescent="0.15">
      <c r="A654" s="2" t="s">
        <v>0</v>
      </c>
      <c r="B654" s="2" t="s">
        <v>0</v>
      </c>
      <c r="C654" s="2" t="s">
        <v>328</v>
      </c>
      <c r="D654" s="40" t="s">
        <v>329</v>
      </c>
      <c r="E654" s="41"/>
      <c r="F654" s="6">
        <v>540862</v>
      </c>
      <c r="G654" s="6">
        <v>610000</v>
      </c>
      <c r="H654" s="1">
        <v>610000</v>
      </c>
      <c r="I654" s="1">
        <v>0</v>
      </c>
      <c r="J654" s="1">
        <v>0</v>
      </c>
      <c r="K654" s="1">
        <v>0</v>
      </c>
      <c r="L654" s="1">
        <v>610000</v>
      </c>
      <c r="M654" s="1">
        <v>0</v>
      </c>
      <c r="N654" s="6">
        <v>0</v>
      </c>
      <c r="O654" s="1">
        <v>0</v>
      </c>
      <c r="P654" s="1">
        <v>0</v>
      </c>
      <c r="Q654" s="1">
        <v>0</v>
      </c>
      <c r="R654" s="1">
        <v>0</v>
      </c>
      <c r="S654" s="1">
        <v>0</v>
      </c>
      <c r="T654" s="3">
        <v>0</v>
      </c>
      <c r="U654" s="1">
        <v>0</v>
      </c>
      <c r="V654" s="1">
        <v>0</v>
      </c>
      <c r="W654" s="35">
        <f t="shared" si="199"/>
        <v>112.78292799272273</v>
      </c>
    </row>
    <row r="655" spans="1:28" ht="13.9" customHeight="1" x14ac:dyDescent="0.15">
      <c r="A655" s="2" t="s">
        <v>0</v>
      </c>
      <c r="B655" s="2" t="s">
        <v>0</v>
      </c>
      <c r="C655" s="2" t="s">
        <v>23</v>
      </c>
      <c r="D655" s="40" t="s">
        <v>24</v>
      </c>
      <c r="E655" s="41"/>
      <c r="F655" s="6">
        <v>18800</v>
      </c>
      <c r="G655" s="6">
        <v>61101.42</v>
      </c>
      <c r="H655" s="1">
        <v>61101.42</v>
      </c>
      <c r="I655" s="1">
        <v>61101.42</v>
      </c>
      <c r="J655" s="1">
        <v>0</v>
      </c>
      <c r="K655" s="1">
        <v>61101.42</v>
      </c>
      <c r="L655" s="1">
        <v>0</v>
      </c>
      <c r="M655" s="1">
        <v>0</v>
      </c>
      <c r="N655" s="6">
        <v>0</v>
      </c>
      <c r="O655" s="1">
        <v>0</v>
      </c>
      <c r="P655" s="1">
        <v>0</v>
      </c>
      <c r="Q655" s="1">
        <v>0</v>
      </c>
      <c r="R655" s="1">
        <v>0</v>
      </c>
      <c r="S655" s="1">
        <v>0</v>
      </c>
      <c r="T655" s="3">
        <v>0</v>
      </c>
      <c r="U655" s="1">
        <v>0</v>
      </c>
      <c r="V655" s="1">
        <v>0</v>
      </c>
      <c r="W655" s="35">
        <f t="shared" si="199"/>
        <v>325.00755319148936</v>
      </c>
    </row>
    <row r="656" spans="1:28" ht="8.25" customHeight="1" x14ac:dyDescent="0.15">
      <c r="A656" s="2" t="s">
        <v>0</v>
      </c>
      <c r="B656" s="2" t="s">
        <v>0</v>
      </c>
      <c r="C656" s="2" t="s">
        <v>27</v>
      </c>
      <c r="D656" s="40" t="s">
        <v>28</v>
      </c>
      <c r="E656" s="41"/>
      <c r="F656" s="6">
        <v>38182.080000000002</v>
      </c>
      <c r="G656" s="6">
        <v>28834.67</v>
      </c>
      <c r="H656" s="1">
        <v>28834.67</v>
      </c>
      <c r="I656" s="1">
        <v>28834.67</v>
      </c>
      <c r="J656" s="1">
        <v>0</v>
      </c>
      <c r="K656" s="1">
        <v>28834.67</v>
      </c>
      <c r="L656" s="1">
        <v>0</v>
      </c>
      <c r="M656" s="1">
        <v>0</v>
      </c>
      <c r="N656" s="6">
        <v>0</v>
      </c>
      <c r="O656" s="1">
        <v>0</v>
      </c>
      <c r="P656" s="1">
        <v>0</v>
      </c>
      <c r="Q656" s="1">
        <v>0</v>
      </c>
      <c r="R656" s="1">
        <v>0</v>
      </c>
      <c r="S656" s="1">
        <v>0</v>
      </c>
      <c r="T656" s="3">
        <v>0</v>
      </c>
      <c r="U656" s="1">
        <v>0</v>
      </c>
      <c r="V656" s="1">
        <v>0</v>
      </c>
      <c r="W656" s="35">
        <f t="shared" si="199"/>
        <v>75.518855965940034</v>
      </c>
    </row>
    <row r="657" spans="1:28" ht="13.9" customHeight="1" x14ac:dyDescent="0.15">
      <c r="A657" s="2" t="s">
        <v>0</v>
      </c>
      <c r="B657" s="2" t="s">
        <v>0</v>
      </c>
      <c r="C657" s="2" t="s">
        <v>43</v>
      </c>
      <c r="D657" s="40" t="s">
        <v>44</v>
      </c>
      <c r="E657" s="41"/>
      <c r="F657" s="6">
        <v>26117</v>
      </c>
      <c r="G657" s="6">
        <v>120000</v>
      </c>
      <c r="H657" s="1">
        <v>0</v>
      </c>
      <c r="I657" s="1">
        <v>0</v>
      </c>
      <c r="J657" s="1">
        <v>0</v>
      </c>
      <c r="K657" s="1">
        <v>0</v>
      </c>
      <c r="L657" s="1">
        <v>0</v>
      </c>
      <c r="M657" s="1">
        <v>0</v>
      </c>
      <c r="N657" s="6">
        <v>0</v>
      </c>
      <c r="O657" s="1">
        <v>0</v>
      </c>
      <c r="P657" s="1">
        <v>0</v>
      </c>
      <c r="Q657" s="1">
        <v>120000</v>
      </c>
      <c r="R657" s="1">
        <v>120000</v>
      </c>
      <c r="S657" s="1">
        <v>0</v>
      </c>
      <c r="T657" s="3">
        <v>0</v>
      </c>
      <c r="U657" s="1">
        <v>0</v>
      </c>
      <c r="V657" s="1">
        <v>0</v>
      </c>
      <c r="W657" s="35">
        <f t="shared" si="199"/>
        <v>459.47084274610404</v>
      </c>
    </row>
    <row r="658" spans="1:28" s="9" customFormat="1" ht="8.25" customHeight="1" x14ac:dyDescent="0.15">
      <c r="A658" s="7" t="s">
        <v>0</v>
      </c>
      <c r="B658" s="7" t="s">
        <v>330</v>
      </c>
      <c r="C658" s="7" t="s">
        <v>0</v>
      </c>
      <c r="D658" s="42" t="s">
        <v>331</v>
      </c>
      <c r="E658" s="43"/>
      <c r="F658" s="8">
        <f>SUM(F659)</f>
        <v>529527</v>
      </c>
      <c r="G658" s="8">
        <f>SUM(G659)</f>
        <v>541700</v>
      </c>
      <c r="H658" s="8">
        <f t="shared" ref="H658:V658" si="202">SUM(H659)</f>
        <v>541700</v>
      </c>
      <c r="I658" s="8">
        <f t="shared" si="202"/>
        <v>0</v>
      </c>
      <c r="J658" s="8">
        <f t="shared" si="202"/>
        <v>0</v>
      </c>
      <c r="K658" s="8">
        <f t="shared" si="202"/>
        <v>0</v>
      </c>
      <c r="L658" s="8">
        <f t="shared" si="202"/>
        <v>541700</v>
      </c>
      <c r="M658" s="8">
        <f t="shared" si="202"/>
        <v>0</v>
      </c>
      <c r="N658" s="8">
        <f t="shared" si="202"/>
        <v>0</v>
      </c>
      <c r="O658" s="8">
        <f t="shared" si="202"/>
        <v>0</v>
      </c>
      <c r="P658" s="8">
        <f t="shared" si="202"/>
        <v>0</v>
      </c>
      <c r="Q658" s="8">
        <f t="shared" si="202"/>
        <v>0</v>
      </c>
      <c r="R658" s="8">
        <f t="shared" si="202"/>
        <v>0</v>
      </c>
      <c r="S658" s="8">
        <f t="shared" si="202"/>
        <v>0</v>
      </c>
      <c r="T658" s="8">
        <f t="shared" si="202"/>
        <v>0</v>
      </c>
      <c r="U658" s="8">
        <f t="shared" si="202"/>
        <v>0</v>
      </c>
      <c r="V658" s="8">
        <f t="shared" si="202"/>
        <v>0</v>
      </c>
      <c r="W658" s="31">
        <f t="shared" si="199"/>
        <v>102.29884406272012</v>
      </c>
      <c r="X658" s="23"/>
      <c r="Y658" s="23"/>
      <c r="Z658" s="23"/>
      <c r="AA658" s="23"/>
      <c r="AB658" s="23"/>
    </row>
    <row r="659" spans="1:28" ht="19.5" customHeight="1" x14ac:dyDescent="0.15">
      <c r="A659" s="2" t="s">
        <v>0</v>
      </c>
      <c r="B659" s="2" t="s">
        <v>0</v>
      </c>
      <c r="C659" s="2" t="s">
        <v>328</v>
      </c>
      <c r="D659" s="40" t="s">
        <v>329</v>
      </c>
      <c r="E659" s="41"/>
      <c r="F659" s="6">
        <v>529527</v>
      </c>
      <c r="G659" s="6">
        <v>541700</v>
      </c>
      <c r="H659" s="1">
        <v>541700</v>
      </c>
      <c r="I659" s="1">
        <v>0</v>
      </c>
      <c r="J659" s="1">
        <v>0</v>
      </c>
      <c r="K659" s="1">
        <v>0</v>
      </c>
      <c r="L659" s="1">
        <v>541700</v>
      </c>
      <c r="M659" s="1">
        <v>0</v>
      </c>
      <c r="N659" s="6">
        <v>0</v>
      </c>
      <c r="O659" s="1">
        <v>0</v>
      </c>
      <c r="P659" s="1">
        <v>0</v>
      </c>
      <c r="Q659" s="1">
        <v>0</v>
      </c>
      <c r="R659" s="1">
        <v>0</v>
      </c>
      <c r="S659" s="1">
        <v>0</v>
      </c>
      <c r="T659" s="3">
        <v>0</v>
      </c>
      <c r="U659" s="1">
        <v>0</v>
      </c>
      <c r="V659" s="1">
        <v>0</v>
      </c>
      <c r="W659" s="35">
        <f t="shared" si="199"/>
        <v>102.29884406272012</v>
      </c>
    </row>
    <row r="660" spans="1:28" s="9" customFormat="1" ht="13.9" customHeight="1" x14ac:dyDescent="0.15">
      <c r="A660" s="7" t="s">
        <v>0</v>
      </c>
      <c r="B660" s="7" t="s">
        <v>332</v>
      </c>
      <c r="C660" s="7" t="s">
        <v>0</v>
      </c>
      <c r="D660" s="42" t="s">
        <v>333</v>
      </c>
      <c r="E660" s="43"/>
      <c r="F660" s="8">
        <f>SUM(F661:F663)</f>
        <v>87000</v>
      </c>
      <c r="G660" s="8">
        <f>SUM(G661:G663)</f>
        <v>45000</v>
      </c>
      <c r="H660" s="8">
        <f t="shared" ref="H660:V660" si="203">SUM(H661:H663)</f>
        <v>45000</v>
      </c>
      <c r="I660" s="8">
        <f t="shared" si="203"/>
        <v>15000</v>
      </c>
      <c r="J660" s="8">
        <f t="shared" si="203"/>
        <v>0</v>
      </c>
      <c r="K660" s="8">
        <f t="shared" si="203"/>
        <v>15000</v>
      </c>
      <c r="L660" s="8">
        <f t="shared" si="203"/>
        <v>30000</v>
      </c>
      <c r="M660" s="8">
        <f t="shared" si="203"/>
        <v>0</v>
      </c>
      <c r="N660" s="8">
        <f t="shared" si="203"/>
        <v>0</v>
      </c>
      <c r="O660" s="8">
        <f t="shared" si="203"/>
        <v>0</v>
      </c>
      <c r="P660" s="8">
        <f t="shared" si="203"/>
        <v>0</v>
      </c>
      <c r="Q660" s="8">
        <f t="shared" si="203"/>
        <v>0</v>
      </c>
      <c r="R660" s="8">
        <f t="shared" si="203"/>
        <v>0</v>
      </c>
      <c r="S660" s="8">
        <f t="shared" si="203"/>
        <v>0</v>
      </c>
      <c r="T660" s="8">
        <f t="shared" ref="T660" si="204">SUM(T661:T663)</f>
        <v>0</v>
      </c>
      <c r="U660" s="8">
        <f t="shared" si="203"/>
        <v>0</v>
      </c>
      <c r="V660" s="8">
        <f t="shared" si="203"/>
        <v>0</v>
      </c>
      <c r="W660" s="31">
        <f t="shared" si="199"/>
        <v>51.724137931034484</v>
      </c>
      <c r="X660" s="23"/>
      <c r="Y660" s="23"/>
      <c r="Z660" s="23"/>
      <c r="AA660" s="23"/>
      <c r="AB660" s="23"/>
    </row>
    <row r="661" spans="1:28" ht="47.45" customHeight="1" x14ac:dyDescent="0.15">
      <c r="A661" s="2" t="s">
        <v>0</v>
      </c>
      <c r="B661" s="2" t="s">
        <v>0</v>
      </c>
      <c r="C661" s="2" t="s">
        <v>334</v>
      </c>
      <c r="D661" s="40" t="s">
        <v>335</v>
      </c>
      <c r="E661" s="41"/>
      <c r="F661" s="6">
        <v>30000</v>
      </c>
      <c r="G661" s="6">
        <v>30000</v>
      </c>
      <c r="H661" s="1">
        <v>30000</v>
      </c>
      <c r="I661" s="1">
        <v>0</v>
      </c>
      <c r="J661" s="1">
        <v>0</v>
      </c>
      <c r="K661" s="1">
        <v>0</v>
      </c>
      <c r="L661" s="1">
        <v>30000</v>
      </c>
      <c r="M661" s="1">
        <v>0</v>
      </c>
      <c r="N661" s="6">
        <v>0</v>
      </c>
      <c r="O661" s="1">
        <v>0</v>
      </c>
      <c r="P661" s="1">
        <v>0</v>
      </c>
      <c r="Q661" s="1">
        <v>0</v>
      </c>
      <c r="R661" s="1">
        <v>0</v>
      </c>
      <c r="S661" s="1">
        <v>0</v>
      </c>
      <c r="T661" s="3">
        <v>0</v>
      </c>
      <c r="U661" s="1">
        <v>0</v>
      </c>
      <c r="V661" s="1">
        <v>0</v>
      </c>
      <c r="W661" s="35">
        <f t="shared" si="199"/>
        <v>100</v>
      </c>
    </row>
    <row r="662" spans="1:28" ht="8.25" customHeight="1" x14ac:dyDescent="0.15">
      <c r="A662" s="5" t="s">
        <v>0</v>
      </c>
      <c r="B662" s="5"/>
      <c r="C662" s="5">
        <v>4270</v>
      </c>
      <c r="D662" s="44" t="s">
        <v>28</v>
      </c>
      <c r="E662" s="41"/>
      <c r="F662" s="6">
        <v>50000</v>
      </c>
      <c r="G662" s="6">
        <v>0</v>
      </c>
      <c r="H662" s="6">
        <v>0</v>
      </c>
      <c r="I662" s="6">
        <v>0</v>
      </c>
      <c r="J662" s="6">
        <v>0</v>
      </c>
      <c r="K662" s="6">
        <v>0</v>
      </c>
      <c r="L662" s="6">
        <v>0</v>
      </c>
      <c r="M662" s="6">
        <v>0</v>
      </c>
      <c r="N662" s="6">
        <v>0</v>
      </c>
      <c r="O662" s="6">
        <v>0</v>
      </c>
      <c r="P662" s="6">
        <v>0</v>
      </c>
      <c r="Q662" s="6">
        <v>0</v>
      </c>
      <c r="R662" s="6">
        <v>0</v>
      </c>
      <c r="S662" s="6">
        <v>0</v>
      </c>
      <c r="T662" s="6">
        <v>0</v>
      </c>
      <c r="U662" s="6">
        <v>0</v>
      </c>
      <c r="V662" s="6">
        <v>0</v>
      </c>
      <c r="W662" s="35">
        <f t="shared" si="199"/>
        <v>0</v>
      </c>
    </row>
    <row r="663" spans="1:28" ht="8.25" customHeight="1" x14ac:dyDescent="0.15">
      <c r="A663" s="2" t="s">
        <v>0</v>
      </c>
      <c r="B663" s="2" t="s">
        <v>0</v>
      </c>
      <c r="C663" s="2" t="s">
        <v>29</v>
      </c>
      <c r="D663" s="40" t="s">
        <v>30</v>
      </c>
      <c r="E663" s="41"/>
      <c r="F663" s="6">
        <v>7000</v>
      </c>
      <c r="G663" s="6">
        <v>15000</v>
      </c>
      <c r="H663" s="1">
        <v>15000</v>
      </c>
      <c r="I663" s="1">
        <v>15000</v>
      </c>
      <c r="J663" s="1">
        <v>0</v>
      </c>
      <c r="K663" s="1">
        <v>15000</v>
      </c>
      <c r="L663" s="1">
        <v>0</v>
      </c>
      <c r="M663" s="1">
        <v>0</v>
      </c>
      <c r="N663" s="6">
        <v>0</v>
      </c>
      <c r="O663" s="1">
        <v>0</v>
      </c>
      <c r="P663" s="1">
        <v>0</v>
      </c>
      <c r="Q663" s="1">
        <v>0</v>
      </c>
      <c r="R663" s="1">
        <v>0</v>
      </c>
      <c r="S663" s="1">
        <v>0</v>
      </c>
      <c r="T663" s="3">
        <v>0</v>
      </c>
      <c r="U663" s="1">
        <v>0</v>
      </c>
      <c r="V663" s="1">
        <v>0</v>
      </c>
      <c r="W663" s="35">
        <f t="shared" si="199"/>
        <v>214.28571428571428</v>
      </c>
    </row>
    <row r="664" spans="1:28" s="9" customFormat="1" ht="27.75" customHeight="1" x14ac:dyDescent="0.15">
      <c r="A664" s="7" t="s">
        <v>0</v>
      </c>
      <c r="B664" s="7">
        <v>92127</v>
      </c>
      <c r="C664" s="7" t="s">
        <v>0</v>
      </c>
      <c r="D664" s="42" t="s">
        <v>363</v>
      </c>
      <c r="E664" s="43"/>
      <c r="F664" s="8">
        <f>SUM(F665)</f>
        <v>8000</v>
      </c>
      <c r="G664" s="8">
        <f t="shared" ref="G664:V664" si="205">SUM(G665)</f>
        <v>0</v>
      </c>
      <c r="H664" s="8">
        <f t="shared" si="205"/>
        <v>0</v>
      </c>
      <c r="I664" s="8">
        <f t="shared" si="205"/>
        <v>0</v>
      </c>
      <c r="J664" s="8">
        <f t="shared" si="205"/>
        <v>0</v>
      </c>
      <c r="K664" s="8">
        <f t="shared" si="205"/>
        <v>0</v>
      </c>
      <c r="L664" s="8">
        <f t="shared" si="205"/>
        <v>0</v>
      </c>
      <c r="M664" s="8">
        <f t="shared" si="205"/>
        <v>0</v>
      </c>
      <c r="N664" s="8">
        <f t="shared" si="205"/>
        <v>0</v>
      </c>
      <c r="O664" s="8">
        <f t="shared" si="205"/>
        <v>0</v>
      </c>
      <c r="P664" s="8">
        <f t="shared" si="205"/>
        <v>0</v>
      </c>
      <c r="Q664" s="8">
        <f t="shared" si="205"/>
        <v>0</v>
      </c>
      <c r="R664" s="8">
        <f t="shared" si="205"/>
        <v>0</v>
      </c>
      <c r="S664" s="8">
        <f t="shared" si="205"/>
        <v>0</v>
      </c>
      <c r="T664" s="8">
        <f t="shared" si="205"/>
        <v>0</v>
      </c>
      <c r="U664" s="8">
        <f t="shared" si="205"/>
        <v>0</v>
      </c>
      <c r="V664" s="8">
        <f t="shared" si="205"/>
        <v>0</v>
      </c>
      <c r="W664" s="35">
        <f t="shared" si="199"/>
        <v>0</v>
      </c>
      <c r="X664" s="23"/>
      <c r="Y664" s="23"/>
      <c r="Z664" s="23"/>
      <c r="AA664" s="23"/>
      <c r="AB664" s="23"/>
    </row>
    <row r="665" spans="1:28" ht="13.9" customHeight="1" x14ac:dyDescent="0.15">
      <c r="A665" s="5" t="s">
        <v>0</v>
      </c>
      <c r="B665" s="5" t="s">
        <v>0</v>
      </c>
      <c r="C665" s="5">
        <v>4300</v>
      </c>
      <c r="D665" s="44" t="s">
        <v>30</v>
      </c>
      <c r="E665" s="41"/>
      <c r="F665" s="6">
        <v>8000</v>
      </c>
      <c r="G665" s="6">
        <v>0</v>
      </c>
      <c r="H665" s="6">
        <v>0</v>
      </c>
      <c r="I665" s="6">
        <v>0</v>
      </c>
      <c r="J665" s="6">
        <v>0</v>
      </c>
      <c r="K665" s="6">
        <v>0</v>
      </c>
      <c r="L665" s="6">
        <v>0</v>
      </c>
      <c r="M665" s="6">
        <v>0</v>
      </c>
      <c r="N665" s="6">
        <v>0</v>
      </c>
      <c r="O665" s="6">
        <v>0</v>
      </c>
      <c r="P665" s="6">
        <v>0</v>
      </c>
      <c r="Q665" s="6">
        <v>0</v>
      </c>
      <c r="R665" s="6">
        <v>0</v>
      </c>
      <c r="S665" s="6">
        <v>0</v>
      </c>
      <c r="T665" s="6">
        <v>0</v>
      </c>
      <c r="U665" s="6">
        <v>0</v>
      </c>
      <c r="V665" s="6">
        <v>0</v>
      </c>
      <c r="W665" s="35">
        <f t="shared" si="199"/>
        <v>0</v>
      </c>
    </row>
    <row r="666" spans="1:28" s="9" customFormat="1" ht="8.25" customHeight="1" x14ac:dyDescent="0.15">
      <c r="A666" s="7" t="s">
        <v>0</v>
      </c>
      <c r="B666" s="7" t="s">
        <v>336</v>
      </c>
      <c r="C666" s="7" t="s">
        <v>0</v>
      </c>
      <c r="D666" s="42" t="s">
        <v>38</v>
      </c>
      <c r="E666" s="43"/>
      <c r="F666" s="8">
        <f>SUM(F667:F668)</f>
        <v>21903.45</v>
      </c>
      <c r="G666" s="8">
        <f>SUM(G667:G668)</f>
        <v>127549.4</v>
      </c>
      <c r="H666" s="8">
        <f t="shared" ref="H666:V666" si="206">SUM(H667:H668)</f>
        <v>127549.4</v>
      </c>
      <c r="I666" s="8">
        <f t="shared" si="206"/>
        <v>127549.4</v>
      </c>
      <c r="J666" s="8">
        <f t="shared" si="206"/>
        <v>0</v>
      </c>
      <c r="K666" s="8">
        <f t="shared" si="206"/>
        <v>127549.4</v>
      </c>
      <c r="L666" s="8">
        <f t="shared" si="206"/>
        <v>0</v>
      </c>
      <c r="M666" s="8">
        <f t="shared" si="206"/>
        <v>0</v>
      </c>
      <c r="N666" s="8">
        <f t="shared" si="206"/>
        <v>0</v>
      </c>
      <c r="O666" s="8">
        <f t="shared" si="206"/>
        <v>0</v>
      </c>
      <c r="P666" s="8">
        <f t="shared" si="206"/>
        <v>0</v>
      </c>
      <c r="Q666" s="8">
        <f t="shared" si="206"/>
        <v>0</v>
      </c>
      <c r="R666" s="8">
        <f t="shared" si="206"/>
        <v>0</v>
      </c>
      <c r="S666" s="8">
        <f t="shared" si="206"/>
        <v>0</v>
      </c>
      <c r="T666" s="8">
        <f t="shared" ref="T666" si="207">SUM(T667:T668)</f>
        <v>0</v>
      </c>
      <c r="U666" s="8">
        <f t="shared" si="206"/>
        <v>0</v>
      </c>
      <c r="V666" s="8">
        <f t="shared" si="206"/>
        <v>0</v>
      </c>
      <c r="W666" s="35">
        <f t="shared" si="199"/>
        <v>582.32561537109439</v>
      </c>
      <c r="X666" s="23"/>
      <c r="Y666" s="23"/>
      <c r="Z666" s="23"/>
      <c r="AA666" s="23"/>
      <c r="AB666" s="23"/>
    </row>
    <row r="667" spans="1:28" ht="13.9" customHeight="1" x14ac:dyDescent="0.15">
      <c r="A667" s="2" t="s">
        <v>0</v>
      </c>
      <c r="B667" s="2" t="s">
        <v>0</v>
      </c>
      <c r="C667" s="2" t="s">
        <v>23</v>
      </c>
      <c r="D667" s="40" t="s">
        <v>24</v>
      </c>
      <c r="E667" s="41"/>
      <c r="F667" s="6">
        <v>0</v>
      </c>
      <c r="G667" s="6">
        <v>9693.64</v>
      </c>
      <c r="H667" s="1">
        <v>9693.64</v>
      </c>
      <c r="I667" s="1">
        <v>9693.64</v>
      </c>
      <c r="J667" s="1">
        <v>0</v>
      </c>
      <c r="K667" s="1">
        <v>9693.64</v>
      </c>
      <c r="L667" s="1">
        <v>0</v>
      </c>
      <c r="M667" s="1">
        <v>0</v>
      </c>
      <c r="N667" s="6">
        <v>0</v>
      </c>
      <c r="O667" s="1">
        <v>0</v>
      </c>
      <c r="P667" s="1">
        <v>0</v>
      </c>
      <c r="Q667" s="1">
        <v>0</v>
      </c>
      <c r="R667" s="1">
        <v>0</v>
      </c>
      <c r="S667" s="1">
        <v>0</v>
      </c>
      <c r="T667" s="3">
        <v>0</v>
      </c>
      <c r="U667" s="1">
        <v>0</v>
      </c>
      <c r="V667" s="1">
        <v>0</v>
      </c>
      <c r="W667" s="35" t="s">
        <v>364</v>
      </c>
    </row>
    <row r="668" spans="1:28" s="13" customFormat="1" ht="8.25" customHeight="1" thickBot="1" x14ac:dyDescent="0.2">
      <c r="A668" s="4" t="s">
        <v>0</v>
      </c>
      <c r="B668" s="4" t="s">
        <v>0</v>
      </c>
      <c r="C668" s="4" t="s">
        <v>29</v>
      </c>
      <c r="D668" s="53" t="s">
        <v>30</v>
      </c>
      <c r="E668" s="54"/>
      <c r="F668" s="11">
        <v>21903.45</v>
      </c>
      <c r="G668" s="11">
        <v>117855.76</v>
      </c>
      <c r="H668" s="11">
        <v>117855.76</v>
      </c>
      <c r="I668" s="11">
        <v>117855.76</v>
      </c>
      <c r="J668" s="12">
        <v>0</v>
      </c>
      <c r="K668" s="12">
        <v>117855.76</v>
      </c>
      <c r="L668" s="12">
        <v>0</v>
      </c>
      <c r="M668" s="12">
        <v>0</v>
      </c>
      <c r="N668" s="11">
        <v>0</v>
      </c>
      <c r="O668" s="12">
        <v>0</v>
      </c>
      <c r="P668" s="12">
        <v>0</v>
      </c>
      <c r="Q668" s="12">
        <v>0</v>
      </c>
      <c r="R668" s="12">
        <v>0</v>
      </c>
      <c r="S668" s="12">
        <v>0</v>
      </c>
      <c r="T668" s="12">
        <v>0</v>
      </c>
      <c r="U668" s="12">
        <v>0</v>
      </c>
      <c r="V668" s="12">
        <v>0</v>
      </c>
      <c r="W668" s="36">
        <f t="shared" si="199"/>
        <v>538.06939089504158</v>
      </c>
    </row>
    <row r="669" spans="1:28" s="17" customFormat="1" ht="10.5" customHeight="1" thickBot="1" x14ac:dyDescent="0.2">
      <c r="A669" s="14" t="s">
        <v>337</v>
      </c>
      <c r="B669" s="15" t="s">
        <v>0</v>
      </c>
      <c r="C669" s="15" t="s">
        <v>0</v>
      </c>
      <c r="D669" s="55" t="s">
        <v>338</v>
      </c>
      <c r="E669" s="56"/>
      <c r="F669" s="16">
        <f>SUM(F670,F688,F690)</f>
        <v>287977</v>
      </c>
      <c r="G669" s="16">
        <f>SUM(G670,G688,G690)</f>
        <v>335428</v>
      </c>
      <c r="H669" s="16">
        <f t="shared" ref="H669:V669" si="208">SUM(H670,H688,H690)</f>
        <v>294853</v>
      </c>
      <c r="I669" s="16">
        <f t="shared" si="208"/>
        <v>161053</v>
      </c>
      <c r="J669" s="16">
        <f t="shared" si="208"/>
        <v>86494</v>
      </c>
      <c r="K669" s="16">
        <f t="shared" si="208"/>
        <v>74559</v>
      </c>
      <c r="L669" s="16">
        <f t="shared" si="208"/>
        <v>125000</v>
      </c>
      <c r="M669" s="16">
        <f t="shared" si="208"/>
        <v>8800</v>
      </c>
      <c r="N669" s="16">
        <f t="shared" si="208"/>
        <v>0</v>
      </c>
      <c r="O669" s="16">
        <f t="shared" si="208"/>
        <v>0</v>
      </c>
      <c r="P669" s="16">
        <f t="shared" si="208"/>
        <v>0</v>
      </c>
      <c r="Q669" s="16">
        <f t="shared" si="208"/>
        <v>40575</v>
      </c>
      <c r="R669" s="16">
        <f t="shared" si="208"/>
        <v>40575</v>
      </c>
      <c r="S669" s="16">
        <f t="shared" si="208"/>
        <v>0</v>
      </c>
      <c r="T669" s="16">
        <f t="shared" ref="T669" si="209">SUM(T670,T688,T690)</f>
        <v>0</v>
      </c>
      <c r="U669" s="16">
        <f t="shared" si="208"/>
        <v>0</v>
      </c>
      <c r="V669" s="16">
        <f t="shared" si="208"/>
        <v>0</v>
      </c>
      <c r="W669" s="34">
        <f t="shared" si="199"/>
        <v>116.47735756675013</v>
      </c>
      <c r="X669" s="23"/>
      <c r="Y669" s="23"/>
      <c r="Z669" s="23"/>
      <c r="AA669" s="23"/>
      <c r="AB669" s="23"/>
    </row>
    <row r="670" spans="1:28" s="23" customFormat="1" ht="8.25" customHeight="1" x14ac:dyDescent="0.15">
      <c r="A670" s="21" t="s">
        <v>0</v>
      </c>
      <c r="B670" s="21" t="s">
        <v>339</v>
      </c>
      <c r="C670" s="21" t="s">
        <v>0</v>
      </c>
      <c r="D670" s="57" t="s">
        <v>340</v>
      </c>
      <c r="E670" s="58"/>
      <c r="F670" s="22">
        <f>SUM(F671:F687)</f>
        <v>134508</v>
      </c>
      <c r="G670" s="22">
        <f t="shared" ref="G670:V670" si="210">SUM(G671:G687)</f>
        <v>174231</v>
      </c>
      <c r="H670" s="22">
        <f t="shared" si="210"/>
        <v>133656</v>
      </c>
      <c r="I670" s="22">
        <f t="shared" si="210"/>
        <v>132856</v>
      </c>
      <c r="J670" s="22">
        <f t="shared" si="210"/>
        <v>85297</v>
      </c>
      <c r="K670" s="22">
        <f t="shared" si="210"/>
        <v>47559</v>
      </c>
      <c r="L670" s="22">
        <f t="shared" si="210"/>
        <v>0</v>
      </c>
      <c r="M670" s="22">
        <f t="shared" si="210"/>
        <v>800</v>
      </c>
      <c r="N670" s="22">
        <f t="shared" si="210"/>
        <v>0</v>
      </c>
      <c r="O670" s="22">
        <f t="shared" si="210"/>
        <v>0</v>
      </c>
      <c r="P670" s="22">
        <f t="shared" si="210"/>
        <v>0</v>
      </c>
      <c r="Q670" s="22">
        <f t="shared" si="210"/>
        <v>40575</v>
      </c>
      <c r="R670" s="22">
        <f t="shared" si="210"/>
        <v>40575</v>
      </c>
      <c r="S670" s="22">
        <f t="shared" si="210"/>
        <v>0</v>
      </c>
      <c r="T670" s="22">
        <f t="shared" ref="T670" si="211">SUM(T671:T687)</f>
        <v>0</v>
      </c>
      <c r="U670" s="22">
        <f t="shared" si="210"/>
        <v>0</v>
      </c>
      <c r="V670" s="22">
        <f t="shared" si="210"/>
        <v>0</v>
      </c>
      <c r="W670" s="33">
        <f t="shared" si="199"/>
        <v>129.53207244178785</v>
      </c>
    </row>
    <row r="671" spans="1:28" ht="13.9" customHeight="1" x14ac:dyDescent="0.15">
      <c r="A671" s="2" t="s">
        <v>0</v>
      </c>
      <c r="B671" s="2" t="s">
        <v>0</v>
      </c>
      <c r="C671" s="2" t="s">
        <v>123</v>
      </c>
      <c r="D671" s="40" t="s">
        <v>124</v>
      </c>
      <c r="E671" s="41"/>
      <c r="F671" s="6">
        <v>800</v>
      </c>
      <c r="G671" s="6">
        <v>800</v>
      </c>
      <c r="H671" s="1">
        <v>800</v>
      </c>
      <c r="I671" s="1">
        <v>0</v>
      </c>
      <c r="J671" s="1">
        <v>0</v>
      </c>
      <c r="K671" s="1">
        <v>0</v>
      </c>
      <c r="L671" s="1">
        <v>0</v>
      </c>
      <c r="M671" s="1">
        <v>800</v>
      </c>
      <c r="N671" s="6">
        <v>0</v>
      </c>
      <c r="O671" s="1">
        <v>0</v>
      </c>
      <c r="P671" s="1">
        <v>0</v>
      </c>
      <c r="Q671" s="1">
        <v>0</v>
      </c>
      <c r="R671" s="1">
        <v>0</v>
      </c>
      <c r="S671" s="1">
        <v>0</v>
      </c>
      <c r="T671" s="3">
        <v>0</v>
      </c>
      <c r="U671" s="1">
        <v>0</v>
      </c>
      <c r="V671" s="1">
        <v>0</v>
      </c>
      <c r="W671" s="35">
        <f t="shared" si="199"/>
        <v>100</v>
      </c>
    </row>
    <row r="672" spans="1:28" ht="13.9" customHeight="1" x14ac:dyDescent="0.15">
      <c r="A672" s="2" t="s">
        <v>0</v>
      </c>
      <c r="B672" s="2" t="s">
        <v>0</v>
      </c>
      <c r="C672" s="2" t="s">
        <v>107</v>
      </c>
      <c r="D672" s="40" t="s">
        <v>108</v>
      </c>
      <c r="E672" s="41"/>
      <c r="F672" s="6">
        <v>49108</v>
      </c>
      <c r="G672" s="6">
        <v>62516</v>
      </c>
      <c r="H672" s="1">
        <v>62516</v>
      </c>
      <c r="I672" s="1">
        <v>62516</v>
      </c>
      <c r="J672" s="1">
        <v>62516</v>
      </c>
      <c r="K672" s="1">
        <v>0</v>
      </c>
      <c r="L672" s="1">
        <v>0</v>
      </c>
      <c r="M672" s="1">
        <v>0</v>
      </c>
      <c r="N672" s="6">
        <v>0</v>
      </c>
      <c r="O672" s="1">
        <v>0</v>
      </c>
      <c r="P672" s="1">
        <v>0</v>
      </c>
      <c r="Q672" s="1">
        <v>0</v>
      </c>
      <c r="R672" s="1">
        <v>0</v>
      </c>
      <c r="S672" s="1">
        <v>0</v>
      </c>
      <c r="T672" s="3">
        <v>0</v>
      </c>
      <c r="U672" s="1">
        <v>0</v>
      </c>
      <c r="V672" s="1">
        <v>0</v>
      </c>
      <c r="W672" s="35">
        <f t="shared" si="199"/>
        <v>127.30308707338926</v>
      </c>
    </row>
    <row r="673" spans="1:28" ht="13.9" customHeight="1" x14ac:dyDescent="0.15">
      <c r="A673" s="2" t="s">
        <v>0</v>
      </c>
      <c r="B673" s="2" t="s">
        <v>0</v>
      </c>
      <c r="C673" s="2" t="s">
        <v>125</v>
      </c>
      <c r="D673" s="40" t="s">
        <v>126</v>
      </c>
      <c r="E673" s="41"/>
      <c r="F673" s="6">
        <v>1192</v>
      </c>
      <c r="G673" s="6">
        <v>4650</v>
      </c>
      <c r="H673" s="1">
        <v>4650</v>
      </c>
      <c r="I673" s="1">
        <v>4650</v>
      </c>
      <c r="J673" s="1">
        <v>4650</v>
      </c>
      <c r="K673" s="1">
        <v>0</v>
      </c>
      <c r="L673" s="1">
        <v>0</v>
      </c>
      <c r="M673" s="1">
        <v>0</v>
      </c>
      <c r="N673" s="6">
        <v>0</v>
      </c>
      <c r="O673" s="1">
        <v>0</v>
      </c>
      <c r="P673" s="1">
        <v>0</v>
      </c>
      <c r="Q673" s="1">
        <v>0</v>
      </c>
      <c r="R673" s="1">
        <v>0</v>
      </c>
      <c r="S673" s="1">
        <v>0</v>
      </c>
      <c r="T673" s="3">
        <v>0</v>
      </c>
      <c r="U673" s="1">
        <v>0</v>
      </c>
      <c r="V673" s="1">
        <v>0</v>
      </c>
      <c r="W673" s="35">
        <f t="shared" si="199"/>
        <v>390.1006711409396</v>
      </c>
    </row>
    <row r="674" spans="1:28" ht="13.9" customHeight="1" x14ac:dyDescent="0.15">
      <c r="A674" s="2" t="s">
        <v>0</v>
      </c>
      <c r="B674" s="2" t="s">
        <v>0</v>
      </c>
      <c r="C674" s="2" t="s">
        <v>67</v>
      </c>
      <c r="D674" s="40" t="s">
        <v>68</v>
      </c>
      <c r="E674" s="41"/>
      <c r="F674" s="6">
        <v>8689</v>
      </c>
      <c r="G674" s="6">
        <v>11485</v>
      </c>
      <c r="H674" s="1">
        <v>11485</v>
      </c>
      <c r="I674" s="1">
        <v>11485</v>
      </c>
      <c r="J674" s="1">
        <v>11485</v>
      </c>
      <c r="K674" s="1">
        <v>0</v>
      </c>
      <c r="L674" s="1">
        <v>0</v>
      </c>
      <c r="M674" s="1">
        <v>0</v>
      </c>
      <c r="N674" s="6">
        <v>0</v>
      </c>
      <c r="O674" s="1">
        <v>0</v>
      </c>
      <c r="P674" s="1">
        <v>0</v>
      </c>
      <c r="Q674" s="1">
        <v>0</v>
      </c>
      <c r="R674" s="1">
        <v>0</v>
      </c>
      <c r="S674" s="1">
        <v>0</v>
      </c>
      <c r="T674" s="3">
        <v>0</v>
      </c>
      <c r="U674" s="1">
        <v>0</v>
      </c>
      <c r="V674" s="1">
        <v>0</v>
      </c>
      <c r="W674" s="35">
        <f t="shared" si="199"/>
        <v>132.17861664173091</v>
      </c>
    </row>
    <row r="675" spans="1:28" ht="8.25" customHeight="1" x14ac:dyDescent="0.15">
      <c r="A675" s="2" t="s">
        <v>0</v>
      </c>
      <c r="B675" s="2" t="s">
        <v>0</v>
      </c>
      <c r="C675" s="2" t="s">
        <v>69</v>
      </c>
      <c r="D675" s="40" t="s">
        <v>70</v>
      </c>
      <c r="E675" s="41"/>
      <c r="F675" s="6">
        <v>1325</v>
      </c>
      <c r="G675" s="6">
        <v>1646</v>
      </c>
      <c r="H675" s="1">
        <v>1646</v>
      </c>
      <c r="I675" s="1">
        <v>1646</v>
      </c>
      <c r="J675" s="1">
        <v>1646</v>
      </c>
      <c r="K675" s="1">
        <v>0</v>
      </c>
      <c r="L675" s="1">
        <v>0</v>
      </c>
      <c r="M675" s="1">
        <v>0</v>
      </c>
      <c r="N675" s="6">
        <v>0</v>
      </c>
      <c r="O675" s="1">
        <v>0</v>
      </c>
      <c r="P675" s="1">
        <v>0</v>
      </c>
      <c r="Q675" s="1">
        <v>0</v>
      </c>
      <c r="R675" s="1">
        <v>0</v>
      </c>
      <c r="S675" s="1">
        <v>0</v>
      </c>
      <c r="T675" s="3">
        <v>0</v>
      </c>
      <c r="U675" s="1">
        <v>0</v>
      </c>
      <c r="V675" s="1">
        <v>0</v>
      </c>
      <c r="W675" s="35">
        <f t="shared" si="199"/>
        <v>124.22641509433963</v>
      </c>
    </row>
    <row r="676" spans="1:28" ht="19.5" customHeight="1" x14ac:dyDescent="0.15">
      <c r="A676" s="2" t="s">
        <v>0</v>
      </c>
      <c r="B676" s="2" t="s">
        <v>0</v>
      </c>
      <c r="C676" s="2" t="s">
        <v>127</v>
      </c>
      <c r="D676" s="40" t="s">
        <v>128</v>
      </c>
      <c r="E676" s="41"/>
      <c r="F676" s="6">
        <v>806</v>
      </c>
      <c r="G676" s="6">
        <v>1040</v>
      </c>
      <c r="H676" s="1">
        <v>1040</v>
      </c>
      <c r="I676" s="1">
        <v>1040</v>
      </c>
      <c r="J676" s="1">
        <v>0</v>
      </c>
      <c r="K676" s="1">
        <v>1040</v>
      </c>
      <c r="L676" s="1">
        <v>0</v>
      </c>
      <c r="M676" s="1">
        <v>0</v>
      </c>
      <c r="N676" s="6">
        <v>0</v>
      </c>
      <c r="O676" s="1">
        <v>0</v>
      </c>
      <c r="P676" s="1">
        <v>0</v>
      </c>
      <c r="Q676" s="1">
        <v>0</v>
      </c>
      <c r="R676" s="1">
        <v>0</v>
      </c>
      <c r="S676" s="1">
        <v>0</v>
      </c>
      <c r="T676" s="3">
        <v>0</v>
      </c>
      <c r="U676" s="1">
        <v>0</v>
      </c>
      <c r="V676" s="1">
        <v>0</v>
      </c>
      <c r="W676" s="35">
        <f t="shared" si="199"/>
        <v>129.03225806451613</v>
      </c>
    </row>
    <row r="677" spans="1:28" ht="8.25" customHeight="1" x14ac:dyDescent="0.15">
      <c r="A677" s="2" t="s">
        <v>0</v>
      </c>
      <c r="B677" s="2" t="s">
        <v>0</v>
      </c>
      <c r="C677" s="2" t="s">
        <v>98</v>
      </c>
      <c r="D677" s="40" t="s">
        <v>99</v>
      </c>
      <c r="E677" s="41"/>
      <c r="F677" s="6">
        <v>5000</v>
      </c>
      <c r="G677" s="6">
        <v>5000</v>
      </c>
      <c r="H677" s="1">
        <v>5000</v>
      </c>
      <c r="I677" s="1">
        <v>5000</v>
      </c>
      <c r="J677" s="1">
        <v>5000</v>
      </c>
      <c r="K677" s="1">
        <v>0</v>
      </c>
      <c r="L677" s="1">
        <v>0</v>
      </c>
      <c r="M677" s="1">
        <v>0</v>
      </c>
      <c r="N677" s="6">
        <v>0</v>
      </c>
      <c r="O677" s="1">
        <v>0</v>
      </c>
      <c r="P677" s="1">
        <v>0</v>
      </c>
      <c r="Q677" s="1">
        <v>0</v>
      </c>
      <c r="R677" s="1">
        <v>0</v>
      </c>
      <c r="S677" s="1">
        <v>0</v>
      </c>
      <c r="T677" s="3">
        <v>0</v>
      </c>
      <c r="U677" s="1">
        <v>0</v>
      </c>
      <c r="V677" s="1">
        <v>0</v>
      </c>
      <c r="W677" s="35">
        <f t="shared" si="199"/>
        <v>100</v>
      </c>
    </row>
    <row r="678" spans="1:28" ht="13.9" customHeight="1" x14ac:dyDescent="0.15">
      <c r="A678" s="2" t="s">
        <v>0</v>
      </c>
      <c r="B678" s="2" t="s">
        <v>0</v>
      </c>
      <c r="C678" s="2" t="s">
        <v>23</v>
      </c>
      <c r="D678" s="40" t="s">
        <v>24</v>
      </c>
      <c r="E678" s="41"/>
      <c r="F678" s="6">
        <v>16610</v>
      </c>
      <c r="G678" s="6">
        <v>20200</v>
      </c>
      <c r="H678" s="1">
        <v>20200</v>
      </c>
      <c r="I678" s="1">
        <v>20200</v>
      </c>
      <c r="J678" s="1">
        <v>0</v>
      </c>
      <c r="K678" s="1">
        <v>20200</v>
      </c>
      <c r="L678" s="1">
        <v>0</v>
      </c>
      <c r="M678" s="1">
        <v>0</v>
      </c>
      <c r="N678" s="6">
        <v>0</v>
      </c>
      <c r="O678" s="1">
        <v>0</v>
      </c>
      <c r="P678" s="1">
        <v>0</v>
      </c>
      <c r="Q678" s="1">
        <v>0</v>
      </c>
      <c r="R678" s="1">
        <v>0</v>
      </c>
      <c r="S678" s="1">
        <v>0</v>
      </c>
      <c r="T678" s="3">
        <v>0</v>
      </c>
      <c r="U678" s="1">
        <v>0</v>
      </c>
      <c r="V678" s="1">
        <v>0</v>
      </c>
      <c r="W678" s="35">
        <f t="shared" si="199"/>
        <v>121.61348585189644</v>
      </c>
    </row>
    <row r="679" spans="1:28" ht="8.25" customHeight="1" x14ac:dyDescent="0.15">
      <c r="A679" s="2" t="s">
        <v>0</v>
      </c>
      <c r="B679" s="2" t="s">
        <v>0</v>
      </c>
      <c r="C679" s="2" t="s">
        <v>25</v>
      </c>
      <c r="D679" s="40" t="s">
        <v>26</v>
      </c>
      <c r="E679" s="41"/>
      <c r="F679" s="6">
        <v>16930</v>
      </c>
      <c r="G679" s="6">
        <v>17000</v>
      </c>
      <c r="H679" s="1">
        <v>17000</v>
      </c>
      <c r="I679" s="1">
        <v>17000</v>
      </c>
      <c r="J679" s="1">
        <v>0</v>
      </c>
      <c r="K679" s="1">
        <v>17000</v>
      </c>
      <c r="L679" s="1">
        <v>0</v>
      </c>
      <c r="M679" s="1">
        <v>0</v>
      </c>
      <c r="N679" s="6">
        <v>0</v>
      </c>
      <c r="O679" s="1">
        <v>0</v>
      </c>
      <c r="P679" s="1">
        <v>0</v>
      </c>
      <c r="Q679" s="1">
        <v>0</v>
      </c>
      <c r="R679" s="1">
        <v>0</v>
      </c>
      <c r="S679" s="1">
        <v>0</v>
      </c>
      <c r="T679" s="3">
        <v>0</v>
      </c>
      <c r="U679" s="1">
        <v>0</v>
      </c>
      <c r="V679" s="1">
        <v>0</v>
      </c>
      <c r="W679" s="35">
        <f t="shared" si="199"/>
        <v>100.4134672179563</v>
      </c>
    </row>
    <row r="680" spans="1:28" ht="8.25" customHeight="1" x14ac:dyDescent="0.15">
      <c r="A680" s="2" t="s">
        <v>0</v>
      </c>
      <c r="B680" s="2" t="s">
        <v>0</v>
      </c>
      <c r="C680" s="2" t="s">
        <v>27</v>
      </c>
      <c r="D680" s="40" t="s">
        <v>28</v>
      </c>
      <c r="E680" s="41"/>
      <c r="F680" s="6">
        <v>2367</v>
      </c>
      <c r="G680" s="6">
        <v>2500</v>
      </c>
      <c r="H680" s="1">
        <v>2500</v>
      </c>
      <c r="I680" s="1">
        <v>2500</v>
      </c>
      <c r="J680" s="1">
        <v>0</v>
      </c>
      <c r="K680" s="1">
        <v>2500</v>
      </c>
      <c r="L680" s="1">
        <v>0</v>
      </c>
      <c r="M680" s="1">
        <v>0</v>
      </c>
      <c r="N680" s="6">
        <v>0</v>
      </c>
      <c r="O680" s="1">
        <v>0</v>
      </c>
      <c r="P680" s="1">
        <v>0</v>
      </c>
      <c r="Q680" s="1">
        <v>0</v>
      </c>
      <c r="R680" s="1">
        <v>0</v>
      </c>
      <c r="S680" s="1">
        <v>0</v>
      </c>
      <c r="T680" s="3">
        <v>0</v>
      </c>
      <c r="U680" s="1">
        <v>0</v>
      </c>
      <c r="V680" s="1">
        <v>0</v>
      </c>
      <c r="W680" s="35">
        <f t="shared" si="199"/>
        <v>105.61892691170259</v>
      </c>
    </row>
    <row r="681" spans="1:28" ht="8.25" customHeight="1" x14ac:dyDescent="0.15">
      <c r="A681" s="2" t="s">
        <v>0</v>
      </c>
      <c r="B681" s="2" t="s">
        <v>0</v>
      </c>
      <c r="C681" s="2" t="s">
        <v>129</v>
      </c>
      <c r="D681" s="40" t="s">
        <v>130</v>
      </c>
      <c r="E681" s="41"/>
      <c r="F681" s="6">
        <v>40</v>
      </c>
      <c r="G681" s="6">
        <v>80</v>
      </c>
      <c r="H681" s="1">
        <v>80</v>
      </c>
      <c r="I681" s="1">
        <v>80</v>
      </c>
      <c r="J681" s="1">
        <v>0</v>
      </c>
      <c r="K681" s="1">
        <v>80</v>
      </c>
      <c r="L681" s="1">
        <v>0</v>
      </c>
      <c r="M681" s="1">
        <v>0</v>
      </c>
      <c r="N681" s="6">
        <v>0</v>
      </c>
      <c r="O681" s="1">
        <v>0</v>
      </c>
      <c r="P681" s="1">
        <v>0</v>
      </c>
      <c r="Q681" s="1">
        <v>0</v>
      </c>
      <c r="R681" s="1">
        <v>0</v>
      </c>
      <c r="S681" s="1">
        <v>0</v>
      </c>
      <c r="T681" s="3">
        <v>0</v>
      </c>
      <c r="U681" s="1">
        <v>0</v>
      </c>
      <c r="V681" s="1">
        <v>0</v>
      </c>
      <c r="W681" s="35">
        <f t="shared" si="199"/>
        <v>200</v>
      </c>
    </row>
    <row r="682" spans="1:28" ht="8.25" customHeight="1" x14ac:dyDescent="0.15">
      <c r="A682" s="2" t="s">
        <v>0</v>
      </c>
      <c r="B682" s="2" t="s">
        <v>0</v>
      </c>
      <c r="C682" s="2" t="s">
        <v>29</v>
      </c>
      <c r="D682" s="40" t="s">
        <v>30</v>
      </c>
      <c r="E682" s="41"/>
      <c r="F682" s="6">
        <v>2500</v>
      </c>
      <c r="G682" s="6">
        <v>2900</v>
      </c>
      <c r="H682" s="1">
        <v>2900</v>
      </c>
      <c r="I682" s="1">
        <v>2900</v>
      </c>
      <c r="J682" s="1">
        <v>0</v>
      </c>
      <c r="K682" s="1">
        <v>2900</v>
      </c>
      <c r="L682" s="1">
        <v>0</v>
      </c>
      <c r="M682" s="1">
        <v>0</v>
      </c>
      <c r="N682" s="6">
        <v>0</v>
      </c>
      <c r="O682" s="1">
        <v>0</v>
      </c>
      <c r="P682" s="1">
        <v>0</v>
      </c>
      <c r="Q682" s="1">
        <v>0</v>
      </c>
      <c r="R682" s="1">
        <v>0</v>
      </c>
      <c r="S682" s="1">
        <v>0</v>
      </c>
      <c r="T682" s="3">
        <v>0</v>
      </c>
      <c r="U682" s="1">
        <v>0</v>
      </c>
      <c r="V682" s="1">
        <v>0</v>
      </c>
      <c r="W682" s="35">
        <f t="shared" si="199"/>
        <v>115.99999999999999</v>
      </c>
    </row>
    <row r="683" spans="1:28" ht="19.5" customHeight="1" x14ac:dyDescent="0.15">
      <c r="A683" s="2" t="s">
        <v>0</v>
      </c>
      <c r="B683" s="2" t="s">
        <v>0</v>
      </c>
      <c r="C683" s="2" t="s">
        <v>58</v>
      </c>
      <c r="D683" s="40" t="s">
        <v>59</v>
      </c>
      <c r="E683" s="41"/>
      <c r="F683" s="6">
        <v>1720</v>
      </c>
      <c r="G683" s="6">
        <v>1750</v>
      </c>
      <c r="H683" s="1">
        <v>1750</v>
      </c>
      <c r="I683" s="1">
        <v>1750</v>
      </c>
      <c r="J683" s="1">
        <v>0</v>
      </c>
      <c r="K683" s="1">
        <v>1750</v>
      </c>
      <c r="L683" s="1">
        <v>0</v>
      </c>
      <c r="M683" s="1">
        <v>0</v>
      </c>
      <c r="N683" s="6">
        <v>0</v>
      </c>
      <c r="O683" s="1">
        <v>0</v>
      </c>
      <c r="P683" s="1">
        <v>0</v>
      </c>
      <c r="Q683" s="1">
        <v>0</v>
      </c>
      <c r="R683" s="1">
        <v>0</v>
      </c>
      <c r="S683" s="1">
        <v>0</v>
      </c>
      <c r="T683" s="3">
        <v>0</v>
      </c>
      <c r="U683" s="1">
        <v>0</v>
      </c>
      <c r="V683" s="1">
        <v>0</v>
      </c>
      <c r="W683" s="35">
        <f t="shared" si="199"/>
        <v>101.74418604651163</v>
      </c>
    </row>
    <row r="684" spans="1:28" ht="8.25" customHeight="1" x14ac:dyDescent="0.15">
      <c r="A684" s="2" t="s">
        <v>0</v>
      </c>
      <c r="B684" s="2" t="s">
        <v>0</v>
      </c>
      <c r="C684" s="2" t="s">
        <v>41</v>
      </c>
      <c r="D684" s="40" t="s">
        <v>42</v>
      </c>
      <c r="E684" s="41"/>
      <c r="F684" s="6">
        <v>142</v>
      </c>
      <c r="G684" s="6">
        <v>310</v>
      </c>
      <c r="H684" s="1">
        <v>310</v>
      </c>
      <c r="I684" s="1">
        <v>310</v>
      </c>
      <c r="J684" s="1">
        <v>0</v>
      </c>
      <c r="K684" s="1">
        <v>310</v>
      </c>
      <c r="L684" s="1">
        <v>0</v>
      </c>
      <c r="M684" s="1">
        <v>0</v>
      </c>
      <c r="N684" s="6">
        <v>0</v>
      </c>
      <c r="O684" s="1">
        <v>0</v>
      </c>
      <c r="P684" s="1">
        <v>0</v>
      </c>
      <c r="Q684" s="1">
        <v>0</v>
      </c>
      <c r="R684" s="1">
        <v>0</v>
      </c>
      <c r="S684" s="1">
        <v>0</v>
      </c>
      <c r="T684" s="3">
        <v>0</v>
      </c>
      <c r="U684" s="1">
        <v>0</v>
      </c>
      <c r="V684" s="1">
        <v>0</v>
      </c>
      <c r="W684" s="35">
        <f t="shared" si="199"/>
        <v>218.3098591549296</v>
      </c>
    </row>
    <row r="685" spans="1:28" ht="15" customHeight="1" x14ac:dyDescent="0.15">
      <c r="A685" s="2" t="s">
        <v>0</v>
      </c>
      <c r="B685" s="2" t="s">
        <v>0</v>
      </c>
      <c r="C685" s="2" t="s">
        <v>135</v>
      </c>
      <c r="D685" s="40" t="s">
        <v>136</v>
      </c>
      <c r="E685" s="41"/>
      <c r="F685" s="6">
        <v>1779</v>
      </c>
      <c r="G685" s="6">
        <v>1779</v>
      </c>
      <c r="H685" s="1">
        <v>1779</v>
      </c>
      <c r="I685" s="1">
        <v>1779</v>
      </c>
      <c r="J685" s="1">
        <v>0</v>
      </c>
      <c r="K685" s="1">
        <v>1779</v>
      </c>
      <c r="L685" s="1">
        <v>0</v>
      </c>
      <c r="M685" s="1">
        <v>0</v>
      </c>
      <c r="N685" s="6">
        <v>0</v>
      </c>
      <c r="O685" s="1">
        <v>0</v>
      </c>
      <c r="P685" s="1">
        <v>0</v>
      </c>
      <c r="Q685" s="1">
        <v>0</v>
      </c>
      <c r="R685" s="1">
        <v>0</v>
      </c>
      <c r="S685" s="1">
        <v>0</v>
      </c>
      <c r="T685" s="3">
        <v>0</v>
      </c>
      <c r="U685" s="1">
        <v>0</v>
      </c>
      <c r="V685" s="1">
        <v>0</v>
      </c>
      <c r="W685" s="35">
        <f t="shared" si="199"/>
        <v>100</v>
      </c>
    </row>
    <row r="686" spans="1:28" ht="17.25" customHeight="1" x14ac:dyDescent="0.15">
      <c r="A686" s="2" t="s">
        <v>0</v>
      </c>
      <c r="B686" s="2" t="s">
        <v>0</v>
      </c>
      <c r="C686" s="2" t="s">
        <v>43</v>
      </c>
      <c r="D686" s="40" t="s">
        <v>44</v>
      </c>
      <c r="E686" s="41"/>
      <c r="F686" s="6">
        <v>13000</v>
      </c>
      <c r="G686" s="6">
        <v>40575</v>
      </c>
      <c r="H686" s="1">
        <v>0</v>
      </c>
      <c r="I686" s="1">
        <v>0</v>
      </c>
      <c r="J686" s="1">
        <v>0</v>
      </c>
      <c r="K686" s="1">
        <v>0</v>
      </c>
      <c r="L686" s="1">
        <v>0</v>
      </c>
      <c r="M686" s="1">
        <v>0</v>
      </c>
      <c r="N686" s="6">
        <v>0</v>
      </c>
      <c r="O686" s="1">
        <v>0</v>
      </c>
      <c r="P686" s="1">
        <v>0</v>
      </c>
      <c r="Q686" s="1">
        <v>40575</v>
      </c>
      <c r="R686" s="1">
        <v>40575</v>
      </c>
      <c r="S686" s="1">
        <v>0</v>
      </c>
      <c r="T686" s="3">
        <v>0</v>
      </c>
      <c r="U686" s="1">
        <v>0</v>
      </c>
      <c r="V686" s="1">
        <v>0</v>
      </c>
      <c r="W686" s="35">
        <f t="shared" si="199"/>
        <v>312.11538461538464</v>
      </c>
    </row>
    <row r="687" spans="1:28" ht="18" customHeight="1" x14ac:dyDescent="0.15">
      <c r="A687" s="5" t="s">
        <v>0</v>
      </c>
      <c r="B687" s="5" t="s">
        <v>0</v>
      </c>
      <c r="C687" s="5">
        <v>6060</v>
      </c>
      <c r="D687" s="44" t="s">
        <v>90</v>
      </c>
      <c r="E687" s="41"/>
      <c r="F687" s="6">
        <v>12500</v>
      </c>
      <c r="G687" s="6">
        <v>0</v>
      </c>
      <c r="H687" s="6">
        <v>0</v>
      </c>
      <c r="I687" s="6">
        <v>0</v>
      </c>
      <c r="J687" s="6">
        <v>0</v>
      </c>
      <c r="K687" s="6">
        <v>0</v>
      </c>
      <c r="L687" s="6">
        <v>0</v>
      </c>
      <c r="M687" s="6">
        <v>0</v>
      </c>
      <c r="N687" s="6">
        <v>0</v>
      </c>
      <c r="O687" s="6">
        <v>0</v>
      </c>
      <c r="P687" s="6">
        <v>0</v>
      </c>
      <c r="Q687" s="6">
        <v>0</v>
      </c>
      <c r="R687" s="6">
        <v>0</v>
      </c>
      <c r="S687" s="6">
        <v>0</v>
      </c>
      <c r="T687" s="6">
        <v>0</v>
      </c>
      <c r="U687" s="6">
        <v>0</v>
      </c>
      <c r="V687" s="6">
        <v>0</v>
      </c>
      <c r="W687" s="35">
        <f t="shared" si="199"/>
        <v>0</v>
      </c>
    </row>
    <row r="688" spans="1:28" s="9" customFormat="1" ht="17.25" customHeight="1" x14ac:dyDescent="0.15">
      <c r="A688" s="7" t="s">
        <v>0</v>
      </c>
      <c r="B688" s="7" t="s">
        <v>341</v>
      </c>
      <c r="C688" s="7" t="s">
        <v>0</v>
      </c>
      <c r="D688" s="42" t="s">
        <v>342</v>
      </c>
      <c r="E688" s="43"/>
      <c r="F688" s="8">
        <f>SUM(F689)</f>
        <v>123000</v>
      </c>
      <c r="G688" s="8">
        <f>SUM(G689)</f>
        <v>125000</v>
      </c>
      <c r="H688" s="8">
        <f t="shared" ref="H688:V688" si="212">SUM(H689)</f>
        <v>125000</v>
      </c>
      <c r="I688" s="8">
        <f t="shared" si="212"/>
        <v>0</v>
      </c>
      <c r="J688" s="8">
        <f t="shared" si="212"/>
        <v>0</v>
      </c>
      <c r="K688" s="8">
        <f t="shared" si="212"/>
        <v>0</v>
      </c>
      <c r="L688" s="8">
        <f t="shared" si="212"/>
        <v>125000</v>
      </c>
      <c r="M688" s="8">
        <f t="shared" si="212"/>
        <v>0</v>
      </c>
      <c r="N688" s="8">
        <f t="shared" si="212"/>
        <v>0</v>
      </c>
      <c r="O688" s="8">
        <f t="shared" si="212"/>
        <v>0</v>
      </c>
      <c r="P688" s="8">
        <f t="shared" si="212"/>
        <v>0</v>
      </c>
      <c r="Q688" s="8">
        <f t="shared" si="212"/>
        <v>0</v>
      </c>
      <c r="R688" s="8">
        <f t="shared" si="212"/>
        <v>0</v>
      </c>
      <c r="S688" s="8">
        <f t="shared" si="212"/>
        <v>0</v>
      </c>
      <c r="T688" s="8">
        <f t="shared" si="212"/>
        <v>0</v>
      </c>
      <c r="U688" s="8">
        <f t="shared" si="212"/>
        <v>0</v>
      </c>
      <c r="V688" s="8">
        <f t="shared" si="212"/>
        <v>0</v>
      </c>
      <c r="W688" s="31">
        <f t="shared" si="199"/>
        <v>101.62601626016261</v>
      </c>
      <c r="X688" s="23"/>
      <c r="Y688" s="23"/>
      <c r="Z688" s="23"/>
      <c r="AA688" s="23"/>
      <c r="AB688" s="23"/>
    </row>
    <row r="689" spans="1:28" ht="58.5" customHeight="1" x14ac:dyDescent="0.15">
      <c r="A689" s="2" t="s">
        <v>0</v>
      </c>
      <c r="B689" s="2" t="s">
        <v>0</v>
      </c>
      <c r="C689" s="2" t="s">
        <v>147</v>
      </c>
      <c r="D689" s="40" t="s">
        <v>148</v>
      </c>
      <c r="E689" s="41"/>
      <c r="F689" s="6">
        <v>123000</v>
      </c>
      <c r="G689" s="6">
        <v>125000</v>
      </c>
      <c r="H689" s="1">
        <v>125000</v>
      </c>
      <c r="I689" s="1">
        <v>0</v>
      </c>
      <c r="J689" s="1">
        <v>0</v>
      </c>
      <c r="K689" s="1">
        <v>0</v>
      </c>
      <c r="L689" s="1">
        <v>125000</v>
      </c>
      <c r="M689" s="1">
        <v>0</v>
      </c>
      <c r="N689" s="6">
        <v>0</v>
      </c>
      <c r="O689" s="1">
        <v>0</v>
      </c>
      <c r="P689" s="1">
        <v>0</v>
      </c>
      <c r="Q689" s="1">
        <v>0</v>
      </c>
      <c r="R689" s="1">
        <v>0</v>
      </c>
      <c r="S689" s="1">
        <v>0</v>
      </c>
      <c r="T689" s="3">
        <v>0</v>
      </c>
      <c r="U689" s="1">
        <v>0</v>
      </c>
      <c r="V689" s="1">
        <v>0</v>
      </c>
      <c r="W689" s="35">
        <f t="shared" si="199"/>
        <v>101.62601626016261</v>
      </c>
    </row>
    <row r="690" spans="1:28" s="9" customFormat="1" ht="9" customHeight="1" x14ac:dyDescent="0.15">
      <c r="A690" s="7" t="s">
        <v>0</v>
      </c>
      <c r="B690" s="7" t="s">
        <v>343</v>
      </c>
      <c r="C690" s="7" t="s">
        <v>0</v>
      </c>
      <c r="D690" s="42" t="s">
        <v>38</v>
      </c>
      <c r="E690" s="43"/>
      <c r="F690" s="8">
        <f>SUM(F691:F698)</f>
        <v>30469</v>
      </c>
      <c r="G690" s="8">
        <f>SUM(G691:G698)</f>
        <v>36197</v>
      </c>
      <c r="H690" s="8">
        <f t="shared" ref="H690:V690" si="213">SUM(H691:H698)</f>
        <v>36197</v>
      </c>
      <c r="I690" s="8">
        <f t="shared" si="213"/>
        <v>28197</v>
      </c>
      <c r="J690" s="8">
        <f t="shared" si="213"/>
        <v>1197</v>
      </c>
      <c r="K690" s="8">
        <f t="shared" si="213"/>
        <v>27000</v>
      </c>
      <c r="L690" s="8">
        <f t="shared" si="213"/>
        <v>0</v>
      </c>
      <c r="M690" s="8">
        <f t="shared" si="213"/>
        <v>8000</v>
      </c>
      <c r="N690" s="8">
        <f t="shared" si="213"/>
        <v>0</v>
      </c>
      <c r="O690" s="8">
        <f t="shared" si="213"/>
        <v>0</v>
      </c>
      <c r="P690" s="8">
        <f t="shared" si="213"/>
        <v>0</v>
      </c>
      <c r="Q690" s="8">
        <f t="shared" si="213"/>
        <v>0</v>
      </c>
      <c r="R690" s="8">
        <f t="shared" si="213"/>
        <v>0</v>
      </c>
      <c r="S690" s="8">
        <f t="shared" si="213"/>
        <v>0</v>
      </c>
      <c r="T690" s="8">
        <f t="shared" ref="T690" si="214">SUM(T691:T698)</f>
        <v>0</v>
      </c>
      <c r="U690" s="8">
        <f t="shared" si="213"/>
        <v>0</v>
      </c>
      <c r="V690" s="8">
        <f t="shared" si="213"/>
        <v>0</v>
      </c>
      <c r="W690" s="31">
        <f t="shared" si="199"/>
        <v>118.79943549181135</v>
      </c>
      <c r="X690" s="23"/>
      <c r="Y690" s="23"/>
      <c r="Z690" s="23"/>
      <c r="AA690" s="23"/>
      <c r="AB690" s="23"/>
    </row>
    <row r="691" spans="1:28" ht="19.5" customHeight="1" x14ac:dyDescent="0.15">
      <c r="A691" s="2" t="s">
        <v>0</v>
      </c>
      <c r="B691" s="2" t="s">
        <v>0</v>
      </c>
      <c r="C691" s="2" t="s">
        <v>113</v>
      </c>
      <c r="D691" s="40" t="s">
        <v>114</v>
      </c>
      <c r="E691" s="41"/>
      <c r="F691" s="6">
        <v>4150</v>
      </c>
      <c r="G691" s="6">
        <v>8000</v>
      </c>
      <c r="H691" s="1">
        <v>8000</v>
      </c>
      <c r="I691" s="1">
        <v>0</v>
      </c>
      <c r="J691" s="1">
        <v>0</v>
      </c>
      <c r="K691" s="1">
        <v>0</v>
      </c>
      <c r="L691" s="1">
        <v>0</v>
      </c>
      <c r="M691" s="1">
        <v>8000</v>
      </c>
      <c r="N691" s="6">
        <v>0</v>
      </c>
      <c r="O691" s="1">
        <v>0</v>
      </c>
      <c r="P691" s="1">
        <v>0</v>
      </c>
      <c r="Q691" s="1">
        <v>0</v>
      </c>
      <c r="R691" s="1">
        <v>0</v>
      </c>
      <c r="S691" s="1">
        <v>0</v>
      </c>
      <c r="T691" s="3">
        <v>0</v>
      </c>
      <c r="U691" s="1">
        <v>0</v>
      </c>
      <c r="V691" s="1">
        <v>0</v>
      </c>
      <c r="W691" s="35">
        <f t="shared" si="199"/>
        <v>192.77108433734941</v>
      </c>
    </row>
    <row r="692" spans="1:28" ht="13.9" customHeight="1" x14ac:dyDescent="0.15">
      <c r="A692" s="2" t="s">
        <v>0</v>
      </c>
      <c r="B692" s="2" t="s">
        <v>0</v>
      </c>
      <c r="C692" s="2" t="s">
        <v>67</v>
      </c>
      <c r="D692" s="40" t="s">
        <v>68</v>
      </c>
      <c r="E692" s="41"/>
      <c r="F692" s="6">
        <v>172</v>
      </c>
      <c r="G692" s="6">
        <v>172</v>
      </c>
      <c r="H692" s="1">
        <v>172</v>
      </c>
      <c r="I692" s="1">
        <v>172</v>
      </c>
      <c r="J692" s="1">
        <v>172</v>
      </c>
      <c r="K692" s="1">
        <v>0</v>
      </c>
      <c r="L692" s="1">
        <v>0</v>
      </c>
      <c r="M692" s="1">
        <v>0</v>
      </c>
      <c r="N692" s="6">
        <v>0</v>
      </c>
      <c r="O692" s="1">
        <v>0</v>
      </c>
      <c r="P692" s="1">
        <v>0</v>
      </c>
      <c r="Q692" s="1">
        <v>0</v>
      </c>
      <c r="R692" s="1">
        <v>0</v>
      </c>
      <c r="S692" s="1">
        <v>0</v>
      </c>
      <c r="T692" s="3">
        <v>0</v>
      </c>
      <c r="U692" s="1">
        <v>0</v>
      </c>
      <c r="V692" s="1">
        <v>0</v>
      </c>
      <c r="W692" s="35">
        <f t="shared" si="199"/>
        <v>100</v>
      </c>
    </row>
    <row r="693" spans="1:28" ht="8.25" customHeight="1" x14ac:dyDescent="0.15">
      <c r="A693" s="2" t="s">
        <v>0</v>
      </c>
      <c r="B693" s="2" t="s">
        <v>0</v>
      </c>
      <c r="C693" s="2" t="s">
        <v>69</v>
      </c>
      <c r="D693" s="40" t="s">
        <v>70</v>
      </c>
      <c r="E693" s="41"/>
      <c r="F693" s="6">
        <v>25</v>
      </c>
      <c r="G693" s="6">
        <v>25</v>
      </c>
      <c r="H693" s="1">
        <v>25</v>
      </c>
      <c r="I693" s="1">
        <v>25</v>
      </c>
      <c r="J693" s="1">
        <v>25</v>
      </c>
      <c r="K693" s="1">
        <v>0</v>
      </c>
      <c r="L693" s="1">
        <v>0</v>
      </c>
      <c r="M693" s="1">
        <v>0</v>
      </c>
      <c r="N693" s="6">
        <v>0</v>
      </c>
      <c r="O693" s="1">
        <v>0</v>
      </c>
      <c r="P693" s="1">
        <v>0</v>
      </c>
      <c r="Q693" s="1">
        <v>0</v>
      </c>
      <c r="R693" s="1">
        <v>0</v>
      </c>
      <c r="S693" s="1">
        <v>0</v>
      </c>
      <c r="T693" s="3">
        <v>0</v>
      </c>
      <c r="U693" s="1">
        <v>0</v>
      </c>
      <c r="V693" s="1">
        <v>0</v>
      </c>
      <c r="W693" s="35">
        <f t="shared" si="199"/>
        <v>100</v>
      </c>
    </row>
    <row r="694" spans="1:28" ht="8.25" customHeight="1" x14ac:dyDescent="0.15">
      <c r="A694" s="2" t="s">
        <v>0</v>
      </c>
      <c r="B694" s="2" t="s">
        <v>0</v>
      </c>
      <c r="C694" s="2" t="s">
        <v>98</v>
      </c>
      <c r="D694" s="40" t="s">
        <v>99</v>
      </c>
      <c r="E694" s="41"/>
      <c r="F694" s="6">
        <v>0</v>
      </c>
      <c r="G694" s="6">
        <v>1000</v>
      </c>
      <c r="H694" s="1">
        <v>1000</v>
      </c>
      <c r="I694" s="1">
        <v>1000</v>
      </c>
      <c r="J694" s="1">
        <v>1000</v>
      </c>
      <c r="K694" s="1">
        <v>0</v>
      </c>
      <c r="L694" s="1">
        <v>0</v>
      </c>
      <c r="M694" s="1">
        <v>0</v>
      </c>
      <c r="N694" s="6">
        <v>0</v>
      </c>
      <c r="O694" s="1">
        <v>0</v>
      </c>
      <c r="P694" s="1">
        <v>0</v>
      </c>
      <c r="Q694" s="1">
        <v>0</v>
      </c>
      <c r="R694" s="1">
        <v>0</v>
      </c>
      <c r="S694" s="1">
        <v>0</v>
      </c>
      <c r="T694" s="3">
        <v>0</v>
      </c>
      <c r="U694" s="1">
        <v>0</v>
      </c>
      <c r="V694" s="1">
        <v>0</v>
      </c>
      <c r="W694" s="35" t="s">
        <v>364</v>
      </c>
    </row>
    <row r="695" spans="1:28" ht="8.25" customHeight="1" x14ac:dyDescent="0.15">
      <c r="A695" s="2" t="s">
        <v>0</v>
      </c>
      <c r="B695" s="2" t="s">
        <v>0</v>
      </c>
      <c r="C695" s="2" t="s">
        <v>39</v>
      </c>
      <c r="D695" s="40" t="s">
        <v>40</v>
      </c>
      <c r="E695" s="41"/>
      <c r="F695" s="6">
        <v>4100</v>
      </c>
      <c r="G695" s="6">
        <v>4100</v>
      </c>
      <c r="H695" s="1">
        <v>4100</v>
      </c>
      <c r="I695" s="1">
        <v>4100</v>
      </c>
      <c r="J695" s="1">
        <v>0</v>
      </c>
      <c r="K695" s="1">
        <v>4100</v>
      </c>
      <c r="L695" s="1">
        <v>0</v>
      </c>
      <c r="M695" s="1">
        <v>0</v>
      </c>
      <c r="N695" s="6">
        <v>0</v>
      </c>
      <c r="O695" s="1">
        <v>0</v>
      </c>
      <c r="P695" s="1">
        <v>0</v>
      </c>
      <c r="Q695" s="1">
        <v>0</v>
      </c>
      <c r="R695" s="1">
        <v>0</v>
      </c>
      <c r="S695" s="1">
        <v>0</v>
      </c>
      <c r="T695" s="3">
        <v>0</v>
      </c>
      <c r="U695" s="1">
        <v>0</v>
      </c>
      <c r="V695" s="1">
        <v>0</v>
      </c>
      <c r="W695" s="35">
        <f t="shared" si="199"/>
        <v>100</v>
      </c>
    </row>
    <row r="696" spans="1:28" ht="13.9" customHeight="1" x14ac:dyDescent="0.15">
      <c r="A696" s="2" t="s">
        <v>0</v>
      </c>
      <c r="B696" s="2" t="s">
        <v>0</v>
      </c>
      <c r="C696" s="2" t="s">
        <v>23</v>
      </c>
      <c r="D696" s="40" t="s">
        <v>24</v>
      </c>
      <c r="E696" s="41"/>
      <c r="F696" s="6">
        <v>4069</v>
      </c>
      <c r="G696" s="6">
        <v>4200</v>
      </c>
      <c r="H696" s="1">
        <v>4200</v>
      </c>
      <c r="I696" s="1">
        <v>4200</v>
      </c>
      <c r="J696" s="1">
        <v>0</v>
      </c>
      <c r="K696" s="1">
        <v>4200</v>
      </c>
      <c r="L696" s="1">
        <v>0</v>
      </c>
      <c r="M696" s="1">
        <v>0</v>
      </c>
      <c r="N696" s="6">
        <v>0</v>
      </c>
      <c r="O696" s="1">
        <v>0</v>
      </c>
      <c r="P696" s="1">
        <v>0</v>
      </c>
      <c r="Q696" s="1">
        <v>0</v>
      </c>
      <c r="R696" s="1">
        <v>0</v>
      </c>
      <c r="S696" s="1">
        <v>0</v>
      </c>
      <c r="T696" s="3">
        <v>0</v>
      </c>
      <c r="U696" s="1">
        <v>0</v>
      </c>
      <c r="V696" s="1">
        <v>0</v>
      </c>
      <c r="W696" s="35">
        <f t="shared" si="199"/>
        <v>103.21946424182846</v>
      </c>
    </row>
    <row r="697" spans="1:28" ht="8.25" customHeight="1" x14ac:dyDescent="0.15">
      <c r="A697" s="2" t="s">
        <v>0</v>
      </c>
      <c r="B697" s="2" t="s">
        <v>0</v>
      </c>
      <c r="C697" s="2" t="s">
        <v>29</v>
      </c>
      <c r="D697" s="40" t="s">
        <v>30</v>
      </c>
      <c r="E697" s="41"/>
      <c r="F697" s="6">
        <v>16253</v>
      </c>
      <c r="G697" s="6">
        <v>17000</v>
      </c>
      <c r="H697" s="1">
        <v>17000</v>
      </c>
      <c r="I697" s="1">
        <v>17000</v>
      </c>
      <c r="J697" s="1">
        <v>0</v>
      </c>
      <c r="K697" s="1">
        <v>17000</v>
      </c>
      <c r="L697" s="1">
        <v>0</v>
      </c>
      <c r="M697" s="1">
        <v>0</v>
      </c>
      <c r="N697" s="6">
        <v>0</v>
      </c>
      <c r="O697" s="1">
        <v>0</v>
      </c>
      <c r="P697" s="1">
        <v>0</v>
      </c>
      <c r="Q697" s="1">
        <v>0</v>
      </c>
      <c r="R697" s="1">
        <v>0</v>
      </c>
      <c r="S697" s="1">
        <v>0</v>
      </c>
      <c r="T697" s="3">
        <v>0</v>
      </c>
      <c r="U697" s="1">
        <v>0</v>
      </c>
      <c r="V697" s="1">
        <v>0</v>
      </c>
      <c r="W697" s="35">
        <f t="shared" si="199"/>
        <v>104.59607457084846</v>
      </c>
    </row>
    <row r="698" spans="1:28" s="13" customFormat="1" ht="8.25" customHeight="1" thickBot="1" x14ac:dyDescent="0.2">
      <c r="A698" s="4" t="s">
        <v>0</v>
      </c>
      <c r="B698" s="4" t="s">
        <v>0</v>
      </c>
      <c r="C698" s="4" t="s">
        <v>41</v>
      </c>
      <c r="D698" s="53" t="s">
        <v>42</v>
      </c>
      <c r="E698" s="54"/>
      <c r="F698" s="11">
        <v>1700</v>
      </c>
      <c r="G698" s="11">
        <v>1700</v>
      </c>
      <c r="H698" s="12">
        <v>1700</v>
      </c>
      <c r="I698" s="12">
        <v>1700</v>
      </c>
      <c r="J698" s="12">
        <v>0</v>
      </c>
      <c r="K698" s="12">
        <v>1700</v>
      </c>
      <c r="L698" s="12">
        <v>0</v>
      </c>
      <c r="M698" s="12">
        <v>0</v>
      </c>
      <c r="N698" s="11">
        <v>0</v>
      </c>
      <c r="O698" s="12">
        <v>0</v>
      </c>
      <c r="P698" s="12">
        <v>0</v>
      </c>
      <c r="Q698" s="12">
        <v>0</v>
      </c>
      <c r="R698" s="12">
        <v>0</v>
      </c>
      <c r="S698" s="12">
        <v>0</v>
      </c>
      <c r="T698" s="12">
        <v>0</v>
      </c>
      <c r="U698" s="12">
        <v>0</v>
      </c>
      <c r="V698" s="12">
        <v>0</v>
      </c>
      <c r="W698" s="36">
        <f t="shared" si="199"/>
        <v>100</v>
      </c>
    </row>
    <row r="699" spans="1:28" s="20" customFormat="1" ht="13.7" customHeight="1" thickBot="1" x14ac:dyDescent="0.2">
      <c r="A699" s="45" t="s">
        <v>344</v>
      </c>
      <c r="B699" s="46"/>
      <c r="C699" s="46"/>
      <c r="D699" s="46"/>
      <c r="E699" s="47"/>
      <c r="F699" s="28">
        <f t="shared" ref="F699:V699" si="215">SUM(F9,F32,F39,F67,F70,F90,F104,F176,F192,F197,F241,F247,F252,F408,F432,F513,F531,F572,F650,F669)</f>
        <v>45008074.420000002</v>
      </c>
      <c r="G699" s="28">
        <f t="shared" si="215"/>
        <v>41761847.890000001</v>
      </c>
      <c r="H699" s="28">
        <f t="shared" si="215"/>
        <v>30730182.179999996</v>
      </c>
      <c r="I699" s="28">
        <f t="shared" si="215"/>
        <v>19358087.179999996</v>
      </c>
      <c r="J699" s="28">
        <f t="shared" si="215"/>
        <v>11434006.359999999</v>
      </c>
      <c r="K699" s="28">
        <f t="shared" si="215"/>
        <v>8037073.1799999997</v>
      </c>
      <c r="L699" s="28">
        <f t="shared" si="215"/>
        <v>1796206</v>
      </c>
      <c r="M699" s="28">
        <f t="shared" si="215"/>
        <v>8831332</v>
      </c>
      <c r="N699" s="28">
        <f t="shared" si="215"/>
        <v>89388.64</v>
      </c>
      <c r="O699" s="28">
        <f t="shared" si="215"/>
        <v>150466</v>
      </c>
      <c r="P699" s="28">
        <f t="shared" si="215"/>
        <v>373000</v>
      </c>
      <c r="Q699" s="28">
        <f t="shared" si="215"/>
        <v>11031665.710000001</v>
      </c>
      <c r="R699" s="28">
        <f t="shared" si="215"/>
        <v>9803265.7100000009</v>
      </c>
      <c r="S699" s="28">
        <f t="shared" si="215"/>
        <v>8509612.1500000004</v>
      </c>
      <c r="T699" s="28">
        <f t="shared" ref="T699" si="216">SUM(T9,T32,T39,T67,T70,T90,T104,T176,T192,T197,T241,T247,T252,T408,T432,T513,T531,T572,T650,T669)</f>
        <v>348900</v>
      </c>
      <c r="U699" s="28">
        <f t="shared" si="215"/>
        <v>0</v>
      </c>
      <c r="V699" s="28">
        <f t="shared" si="215"/>
        <v>879500</v>
      </c>
      <c r="W699" s="34">
        <f t="shared" si="199"/>
        <v>92.787457424400515</v>
      </c>
      <c r="X699" s="13"/>
      <c r="Y699" s="13"/>
      <c r="Z699" s="13"/>
      <c r="AA699" s="13"/>
      <c r="AB699" s="13"/>
    </row>
    <row r="700" spans="1:28" s="13" customFormat="1" x14ac:dyDescent="0.15"/>
    <row r="701" spans="1:28" s="13" customFormat="1" x14ac:dyDescent="0.15"/>
    <row r="702" spans="1:28" s="13" customFormat="1" x14ac:dyDescent="0.15"/>
  </sheetData>
  <mergeCells count="718">
    <mergeCell ref="D353:E353"/>
    <mergeCell ref="D354:E354"/>
    <mergeCell ref="T7:T8"/>
    <mergeCell ref="D334:E334"/>
    <mergeCell ref="D370:E370"/>
    <mergeCell ref="D371:E371"/>
    <mergeCell ref="D372:E372"/>
    <mergeCell ref="D385:E385"/>
    <mergeCell ref="D389:E389"/>
    <mergeCell ref="D294:E294"/>
    <mergeCell ref="D295:E295"/>
    <mergeCell ref="D296:E296"/>
    <mergeCell ref="D302:E302"/>
    <mergeCell ref="D303:E303"/>
    <mergeCell ref="D297:E297"/>
    <mergeCell ref="D298:E298"/>
    <mergeCell ref="D299:E299"/>
    <mergeCell ref="D300:E300"/>
    <mergeCell ref="D301:E301"/>
    <mergeCell ref="D40:E40"/>
    <mergeCell ref="D42:E42"/>
    <mergeCell ref="D43:E43"/>
    <mergeCell ref="D44:E44"/>
    <mergeCell ref="D50:E50"/>
    <mergeCell ref="D344:E344"/>
    <mergeCell ref="D345:E345"/>
    <mergeCell ref="D346:E346"/>
    <mergeCell ref="D347:E347"/>
    <mergeCell ref="D348:E348"/>
    <mergeCell ref="D349:E349"/>
    <mergeCell ref="D350:E350"/>
    <mergeCell ref="D351:E351"/>
    <mergeCell ref="D352:E352"/>
    <mergeCell ref="D335:E335"/>
    <mergeCell ref="D336:E336"/>
    <mergeCell ref="D337:E337"/>
    <mergeCell ref="D338:E338"/>
    <mergeCell ref="D339:E339"/>
    <mergeCell ref="D340:E340"/>
    <mergeCell ref="D341:E341"/>
    <mergeCell ref="D342:E342"/>
    <mergeCell ref="D343:E343"/>
    <mergeCell ref="D58:E58"/>
    <mergeCell ref="D291:E291"/>
    <mergeCell ref="D292:E292"/>
    <mergeCell ref="D293:E293"/>
    <mergeCell ref="A4:W4"/>
    <mergeCell ref="A3:W3"/>
    <mergeCell ref="A2:W2"/>
    <mergeCell ref="A1:W1"/>
    <mergeCell ref="D15:E15"/>
    <mergeCell ref="D17:E17"/>
    <mergeCell ref="D23:E23"/>
    <mergeCell ref="D22:E22"/>
    <mergeCell ref="D21:E21"/>
    <mergeCell ref="C5:C8"/>
    <mergeCell ref="B5:B8"/>
    <mergeCell ref="A5:A8"/>
    <mergeCell ref="H5:V5"/>
    <mergeCell ref="I6:P6"/>
    <mergeCell ref="R6:V6"/>
    <mergeCell ref="H6:H8"/>
    <mergeCell ref="Q6:Q8"/>
    <mergeCell ref="W5:W8"/>
    <mergeCell ref="D10:E10"/>
    <mergeCell ref="D11:E11"/>
    <mergeCell ref="D12:E12"/>
    <mergeCell ref="D13:E13"/>
    <mergeCell ref="D14:E14"/>
    <mergeCell ref="D16:E16"/>
    <mergeCell ref="D9:E9"/>
    <mergeCell ref="G5:G8"/>
    <mergeCell ref="D5:E8"/>
    <mergeCell ref="D18:E18"/>
    <mergeCell ref="D19:E19"/>
    <mergeCell ref="D20:E20"/>
    <mergeCell ref="D24:E24"/>
    <mergeCell ref="D25:E25"/>
    <mergeCell ref="D28:E28"/>
    <mergeCell ref="D26:E26"/>
    <mergeCell ref="D27:E27"/>
    <mergeCell ref="D30:E30"/>
    <mergeCell ref="D31:E31"/>
    <mergeCell ref="D29:E29"/>
    <mergeCell ref="D52:E52"/>
    <mergeCell ref="D53:E53"/>
    <mergeCell ref="D54:E54"/>
    <mergeCell ref="D55:E55"/>
    <mergeCell ref="D56:E56"/>
    <mergeCell ref="D57:E57"/>
    <mergeCell ref="D35:E35"/>
    <mergeCell ref="D36:E36"/>
    <mergeCell ref="D41:E41"/>
    <mergeCell ref="D45:E45"/>
    <mergeCell ref="D51:E51"/>
    <mergeCell ref="D32:E32"/>
    <mergeCell ref="D33:E33"/>
    <mergeCell ref="D34:E34"/>
    <mergeCell ref="D37:E37"/>
    <mergeCell ref="D46:E46"/>
    <mergeCell ref="D47:E47"/>
    <mergeCell ref="D48:E48"/>
    <mergeCell ref="D49:E49"/>
    <mergeCell ref="D38:E38"/>
    <mergeCell ref="D39:E39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75:E75"/>
    <mergeCell ref="D76:E76"/>
    <mergeCell ref="D77:E77"/>
    <mergeCell ref="D78:E78"/>
    <mergeCell ref="D69:E69"/>
    <mergeCell ref="D70:E70"/>
    <mergeCell ref="D71:E71"/>
    <mergeCell ref="D72:E72"/>
    <mergeCell ref="D73:E73"/>
    <mergeCell ref="D74:E74"/>
    <mergeCell ref="D79:E79"/>
    <mergeCell ref="D80:E80"/>
    <mergeCell ref="D81:E81"/>
    <mergeCell ref="D82:E82"/>
    <mergeCell ref="D85:E85"/>
    <mergeCell ref="D86:E86"/>
    <mergeCell ref="D87:E87"/>
    <mergeCell ref="D88:E88"/>
    <mergeCell ref="D89:E89"/>
    <mergeCell ref="D84:E84"/>
    <mergeCell ref="D83:E83"/>
    <mergeCell ref="D90:E90"/>
    <mergeCell ref="D91:E91"/>
    <mergeCell ref="D92:E92"/>
    <mergeCell ref="D93:E93"/>
    <mergeCell ref="D94:E94"/>
    <mergeCell ref="D95:E95"/>
    <mergeCell ref="D96:E96"/>
    <mergeCell ref="D97:E97"/>
    <mergeCell ref="D98:E98"/>
    <mergeCell ref="D99:E99"/>
    <mergeCell ref="D102:E102"/>
    <mergeCell ref="D103:E103"/>
    <mergeCell ref="D104:E104"/>
    <mergeCell ref="D105:E105"/>
    <mergeCell ref="D106:E106"/>
    <mergeCell ref="D113:E113"/>
    <mergeCell ref="D107:E107"/>
    <mergeCell ref="D108:E108"/>
    <mergeCell ref="D109:E109"/>
    <mergeCell ref="D110:E110"/>
    <mergeCell ref="D111:E111"/>
    <mergeCell ref="D112:E112"/>
    <mergeCell ref="D101:E101"/>
    <mergeCell ref="D100:E100"/>
    <mergeCell ref="D114:E114"/>
    <mergeCell ref="D115:E115"/>
    <mergeCell ref="D116:E116"/>
    <mergeCell ref="D117:E117"/>
    <mergeCell ref="D118:E118"/>
    <mergeCell ref="D119:E119"/>
    <mergeCell ref="D120:E120"/>
    <mergeCell ref="D121:E121"/>
    <mergeCell ref="D122:E122"/>
    <mergeCell ref="D123:E123"/>
    <mergeCell ref="D124:E124"/>
    <mergeCell ref="D125:E125"/>
    <mergeCell ref="D126:E126"/>
    <mergeCell ref="D127:E127"/>
    <mergeCell ref="D128:E128"/>
    <mergeCell ref="D129:E129"/>
    <mergeCell ref="D130:E130"/>
    <mergeCell ref="D131:E131"/>
    <mergeCell ref="D132:E132"/>
    <mergeCell ref="D133:E133"/>
    <mergeCell ref="D134:E134"/>
    <mergeCell ref="D135:E135"/>
    <mergeCell ref="D136:E136"/>
    <mergeCell ref="D137:E137"/>
    <mergeCell ref="D143:E143"/>
    <mergeCell ref="D144:E144"/>
    <mergeCell ref="D138:E138"/>
    <mergeCell ref="D139:E139"/>
    <mergeCell ref="D140:E140"/>
    <mergeCell ref="D141:E141"/>
    <mergeCell ref="D142:E142"/>
    <mergeCell ref="D145:E145"/>
    <mergeCell ref="D146:E146"/>
    <mergeCell ref="D147:E147"/>
    <mergeCell ref="D148:E148"/>
    <mergeCell ref="D149:E149"/>
    <mergeCell ref="D150:E150"/>
    <mergeCell ref="D151:E151"/>
    <mergeCell ref="D152:E152"/>
    <mergeCell ref="D153:E153"/>
    <mergeCell ref="D154:E154"/>
    <mergeCell ref="D155:E155"/>
    <mergeCell ref="D156:E156"/>
    <mergeCell ref="D163:E163"/>
    <mergeCell ref="D164:E164"/>
    <mergeCell ref="D165:E165"/>
    <mergeCell ref="D157:E157"/>
    <mergeCell ref="D158:E158"/>
    <mergeCell ref="D159:E159"/>
    <mergeCell ref="D160:E160"/>
    <mergeCell ref="D161:E161"/>
    <mergeCell ref="D162:E162"/>
    <mergeCell ref="D166:E166"/>
    <mergeCell ref="D167:E167"/>
    <mergeCell ref="D168:E168"/>
    <mergeCell ref="D169:E169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79:E179"/>
    <mergeCell ref="D180:E180"/>
    <mergeCell ref="D181:E181"/>
    <mergeCell ref="D182:E182"/>
    <mergeCell ref="D192:E192"/>
    <mergeCell ref="D187:E187"/>
    <mergeCell ref="D191:E191"/>
    <mergeCell ref="D190:E190"/>
    <mergeCell ref="D189:E189"/>
    <mergeCell ref="D188:E188"/>
    <mergeCell ref="D183:E183"/>
    <mergeCell ref="D184:E184"/>
    <mergeCell ref="D185:E185"/>
    <mergeCell ref="D186:E186"/>
    <mergeCell ref="D200:E200"/>
    <mergeCell ref="D193:E193"/>
    <mergeCell ref="D194:E194"/>
    <mergeCell ref="D195:E195"/>
    <mergeCell ref="D196:E196"/>
    <mergeCell ref="D197:E197"/>
    <mergeCell ref="D198:E198"/>
    <mergeCell ref="D199:E199"/>
    <mergeCell ref="D201:E201"/>
    <mergeCell ref="D202:E202"/>
    <mergeCell ref="D203:E203"/>
    <mergeCell ref="D204:E204"/>
    <mergeCell ref="D205:E205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215:E215"/>
    <mergeCell ref="D216:E216"/>
    <mergeCell ref="D217:E217"/>
    <mergeCell ref="D218:E218"/>
    <mergeCell ref="D219:E219"/>
    <mergeCell ref="D220:E220"/>
    <mergeCell ref="D221:E221"/>
    <mergeCell ref="D222:E222"/>
    <mergeCell ref="D223:E223"/>
    <mergeCell ref="D224:E224"/>
    <mergeCell ref="D231:E231"/>
    <mergeCell ref="D232:E232"/>
    <mergeCell ref="D225:E225"/>
    <mergeCell ref="D226:E226"/>
    <mergeCell ref="D227:E227"/>
    <mergeCell ref="D228:E228"/>
    <mergeCell ref="D229:E229"/>
    <mergeCell ref="D230:E230"/>
    <mergeCell ref="D233:E233"/>
    <mergeCell ref="D234:E234"/>
    <mergeCell ref="D235:E235"/>
    <mergeCell ref="D236:E236"/>
    <mergeCell ref="D237:E237"/>
    <mergeCell ref="D241:E241"/>
    <mergeCell ref="D238:E238"/>
    <mergeCell ref="D239:E239"/>
    <mergeCell ref="D240:E240"/>
    <mergeCell ref="D242:E242"/>
    <mergeCell ref="D243:E243"/>
    <mergeCell ref="D244:E244"/>
    <mergeCell ref="D245:E245"/>
    <mergeCell ref="D246:E246"/>
    <mergeCell ref="D247:E247"/>
    <mergeCell ref="D248:E248"/>
    <mergeCell ref="D249:E249"/>
    <mergeCell ref="D250:E250"/>
    <mergeCell ref="D251:E251"/>
    <mergeCell ref="D252:E252"/>
    <mergeCell ref="D253:E253"/>
    <mergeCell ref="D260:E260"/>
    <mergeCell ref="D261:E261"/>
    <mergeCell ref="D254:E254"/>
    <mergeCell ref="D255:E255"/>
    <mergeCell ref="D256:E256"/>
    <mergeCell ref="D257:E257"/>
    <mergeCell ref="D258:E258"/>
    <mergeCell ref="D259:E259"/>
    <mergeCell ref="D262:E262"/>
    <mergeCell ref="D263:E263"/>
    <mergeCell ref="D264:E264"/>
    <mergeCell ref="D265:E265"/>
    <mergeCell ref="D266:E266"/>
    <mergeCell ref="D267:E267"/>
    <mergeCell ref="D268:E268"/>
    <mergeCell ref="D269:E269"/>
    <mergeCell ref="D270:E270"/>
    <mergeCell ref="D271:E271"/>
    <mergeCell ref="D272:E272"/>
    <mergeCell ref="D273:E273"/>
    <mergeCell ref="D285:E285"/>
    <mergeCell ref="D286:E286"/>
    <mergeCell ref="D287:E287"/>
    <mergeCell ref="D288:E288"/>
    <mergeCell ref="D289:E289"/>
    <mergeCell ref="D290:E290"/>
    <mergeCell ref="D274:E274"/>
    <mergeCell ref="D275:E275"/>
    <mergeCell ref="D276:E276"/>
    <mergeCell ref="D277:E277"/>
    <mergeCell ref="D278:E278"/>
    <mergeCell ref="D279:E279"/>
    <mergeCell ref="D280:E280"/>
    <mergeCell ref="D281:E281"/>
    <mergeCell ref="D282:E282"/>
    <mergeCell ref="D283:E283"/>
    <mergeCell ref="D284:E284"/>
    <mergeCell ref="D304:E304"/>
    <mergeCell ref="D305:E305"/>
    <mergeCell ref="D306:E306"/>
    <mergeCell ref="D308:E308"/>
    <mergeCell ref="D311:E311"/>
    <mergeCell ref="D312:E312"/>
    <mergeCell ref="D309:E309"/>
    <mergeCell ref="D310:E310"/>
    <mergeCell ref="D307:E307"/>
    <mergeCell ref="D313:E313"/>
    <mergeCell ref="D314:E314"/>
    <mergeCell ref="D315:E315"/>
    <mergeCell ref="D316:E316"/>
    <mergeCell ref="D318:E318"/>
    <mergeCell ref="D319:E319"/>
    <mergeCell ref="D317:E317"/>
    <mergeCell ref="D320:E320"/>
    <mergeCell ref="D321:E321"/>
    <mergeCell ref="D322:E322"/>
    <mergeCell ref="D323:E323"/>
    <mergeCell ref="D324:E324"/>
    <mergeCell ref="D325:E325"/>
    <mergeCell ref="D332:E332"/>
    <mergeCell ref="D333:E333"/>
    <mergeCell ref="D326:E326"/>
    <mergeCell ref="D327:E327"/>
    <mergeCell ref="D328:E328"/>
    <mergeCell ref="D329:E329"/>
    <mergeCell ref="D330:E330"/>
    <mergeCell ref="D331:E331"/>
    <mergeCell ref="D355:E355"/>
    <mergeCell ref="D356:E356"/>
    <mergeCell ref="D357:E357"/>
    <mergeCell ref="D360:E360"/>
    <mergeCell ref="D361:E361"/>
    <mergeCell ref="D362:E362"/>
    <mergeCell ref="D363:E363"/>
    <mergeCell ref="D364:E364"/>
    <mergeCell ref="D365:E365"/>
    <mergeCell ref="D358:E358"/>
    <mergeCell ref="D359:E359"/>
    <mergeCell ref="D366:E366"/>
    <mergeCell ref="D367:E367"/>
    <mergeCell ref="D368:E368"/>
    <mergeCell ref="D369:E369"/>
    <mergeCell ref="D373:E373"/>
    <mergeCell ref="D374:E374"/>
    <mergeCell ref="D381:E381"/>
    <mergeCell ref="D382:E382"/>
    <mergeCell ref="D383:E383"/>
    <mergeCell ref="D384:E384"/>
    <mergeCell ref="D375:E375"/>
    <mergeCell ref="D376:E376"/>
    <mergeCell ref="D377:E377"/>
    <mergeCell ref="D378:E378"/>
    <mergeCell ref="D379:E379"/>
    <mergeCell ref="D380:E380"/>
    <mergeCell ref="D386:E386"/>
    <mergeCell ref="D387:E387"/>
    <mergeCell ref="D388:E388"/>
    <mergeCell ref="D391:E391"/>
    <mergeCell ref="D392:E392"/>
    <mergeCell ref="D394:E394"/>
    <mergeCell ref="D395:E395"/>
    <mergeCell ref="D396:E396"/>
    <mergeCell ref="D397:E397"/>
    <mergeCell ref="D398:E398"/>
    <mergeCell ref="D399:E399"/>
    <mergeCell ref="D390:E390"/>
    <mergeCell ref="D393:E393"/>
    <mergeCell ref="D400:E400"/>
    <mergeCell ref="D401:E401"/>
    <mergeCell ref="D402:E402"/>
    <mergeCell ref="D403:E403"/>
    <mergeCell ref="D404:E404"/>
    <mergeCell ref="D405:E405"/>
    <mergeCell ref="D406:E406"/>
    <mergeCell ref="D407:E407"/>
    <mergeCell ref="D408:E408"/>
    <mergeCell ref="D409:E409"/>
    <mergeCell ref="D410:E410"/>
    <mergeCell ref="D411:E411"/>
    <mergeCell ref="D412:E412"/>
    <mergeCell ref="D419:E419"/>
    <mergeCell ref="D420:E420"/>
    <mergeCell ref="D413:E413"/>
    <mergeCell ref="D414:E414"/>
    <mergeCell ref="D415:E415"/>
    <mergeCell ref="D416:E416"/>
    <mergeCell ref="D417:E417"/>
    <mergeCell ref="D418:E418"/>
    <mergeCell ref="D421:E421"/>
    <mergeCell ref="D422:E422"/>
    <mergeCell ref="D423:E423"/>
    <mergeCell ref="D424:E424"/>
    <mergeCell ref="D425:E425"/>
    <mergeCell ref="D426:E426"/>
    <mergeCell ref="D427:E427"/>
    <mergeCell ref="D428:E428"/>
    <mergeCell ref="D429:E429"/>
    <mergeCell ref="D430:E430"/>
    <mergeCell ref="D431:E431"/>
    <mergeCell ref="D432:E432"/>
    <mergeCell ref="D433:E433"/>
    <mergeCell ref="D434:E434"/>
    <mergeCell ref="D435:E435"/>
    <mergeCell ref="D438:E438"/>
    <mergeCell ref="D439:E439"/>
    <mergeCell ref="D440:E440"/>
    <mergeCell ref="D437:E437"/>
    <mergeCell ref="D436:E436"/>
    <mergeCell ref="D441:E441"/>
    <mergeCell ref="D442:E442"/>
    <mergeCell ref="D443:E443"/>
    <mergeCell ref="D444:E444"/>
    <mergeCell ref="D445:E445"/>
    <mergeCell ref="D446:E446"/>
    <mergeCell ref="D453:E453"/>
    <mergeCell ref="D454:E454"/>
    <mergeCell ref="D447:E447"/>
    <mergeCell ref="D448:E448"/>
    <mergeCell ref="D449:E449"/>
    <mergeCell ref="D450:E450"/>
    <mergeCell ref="D451:E451"/>
    <mergeCell ref="D452:E452"/>
    <mergeCell ref="D455:E455"/>
    <mergeCell ref="D456:E456"/>
    <mergeCell ref="D457:E457"/>
    <mergeCell ref="D458:E458"/>
    <mergeCell ref="D459:E459"/>
    <mergeCell ref="D460:E460"/>
    <mergeCell ref="D461:E461"/>
    <mergeCell ref="D462:E462"/>
    <mergeCell ref="D463:E463"/>
    <mergeCell ref="D464:E464"/>
    <mergeCell ref="D465:E465"/>
    <mergeCell ref="D466:E466"/>
    <mergeCell ref="D475:E475"/>
    <mergeCell ref="D468:E468"/>
    <mergeCell ref="D469:E469"/>
    <mergeCell ref="D470:E470"/>
    <mergeCell ref="D471:E471"/>
    <mergeCell ref="D472:E472"/>
    <mergeCell ref="D474:E474"/>
    <mergeCell ref="D467:E467"/>
    <mergeCell ref="D473:E473"/>
    <mergeCell ref="D476:E476"/>
    <mergeCell ref="D477:E477"/>
    <mergeCell ref="D478:E478"/>
    <mergeCell ref="D479:E479"/>
    <mergeCell ref="D480:E480"/>
    <mergeCell ref="D481:E481"/>
    <mergeCell ref="D482:E482"/>
    <mergeCell ref="D483:E483"/>
    <mergeCell ref="D484:E484"/>
    <mergeCell ref="D485:E485"/>
    <mergeCell ref="D486:E486"/>
    <mergeCell ref="D487:E487"/>
    <mergeCell ref="D488:E488"/>
    <mergeCell ref="D489:E489"/>
    <mergeCell ref="D490:E490"/>
    <mergeCell ref="D491:E491"/>
    <mergeCell ref="D492:E492"/>
    <mergeCell ref="D493:E493"/>
    <mergeCell ref="D500:E500"/>
    <mergeCell ref="D501:E501"/>
    <mergeCell ref="D502:E502"/>
    <mergeCell ref="D503:E503"/>
    <mergeCell ref="D494:E494"/>
    <mergeCell ref="D495:E495"/>
    <mergeCell ref="D496:E496"/>
    <mergeCell ref="D497:E497"/>
    <mergeCell ref="D498:E498"/>
    <mergeCell ref="D499:E499"/>
    <mergeCell ref="D504:E504"/>
    <mergeCell ref="D505:E505"/>
    <mergeCell ref="D506:E506"/>
    <mergeCell ref="D507:E507"/>
    <mergeCell ref="D508:E508"/>
    <mergeCell ref="D509:E509"/>
    <mergeCell ref="D510:E510"/>
    <mergeCell ref="D511:E511"/>
    <mergeCell ref="D512:E512"/>
    <mergeCell ref="D513:E513"/>
    <mergeCell ref="D514:E514"/>
    <mergeCell ref="D515:E515"/>
    <mergeCell ref="D516:E516"/>
    <mergeCell ref="D517:E517"/>
    <mergeCell ref="D518:E518"/>
    <mergeCell ref="D519:E519"/>
    <mergeCell ref="D520:E520"/>
    <mergeCell ref="D521:E521"/>
    <mergeCell ref="D529:E529"/>
    <mergeCell ref="D530:E530"/>
    <mergeCell ref="D531:E531"/>
    <mergeCell ref="D532:E532"/>
    <mergeCell ref="D523:E523"/>
    <mergeCell ref="D524:E524"/>
    <mergeCell ref="D525:E525"/>
    <mergeCell ref="D526:E526"/>
    <mergeCell ref="D527:E527"/>
    <mergeCell ref="D528:E528"/>
    <mergeCell ref="D533:E533"/>
    <mergeCell ref="D534:E534"/>
    <mergeCell ref="D535:E535"/>
    <mergeCell ref="D536:E536"/>
    <mergeCell ref="D537:E537"/>
    <mergeCell ref="D538:E538"/>
    <mergeCell ref="D539:E539"/>
    <mergeCell ref="D540:E540"/>
    <mergeCell ref="D541:E541"/>
    <mergeCell ref="D542:E542"/>
    <mergeCell ref="D543:E543"/>
    <mergeCell ref="D544:E544"/>
    <mergeCell ref="D551:E551"/>
    <mergeCell ref="D552:E552"/>
    <mergeCell ref="D545:E545"/>
    <mergeCell ref="D546:E546"/>
    <mergeCell ref="D547:E547"/>
    <mergeCell ref="D548:E548"/>
    <mergeCell ref="D549:E549"/>
    <mergeCell ref="D550:E550"/>
    <mergeCell ref="D553:E553"/>
    <mergeCell ref="D554:E554"/>
    <mergeCell ref="D555:E555"/>
    <mergeCell ref="D556:E556"/>
    <mergeCell ref="D557:E557"/>
    <mergeCell ref="D560:E560"/>
    <mergeCell ref="D561:E561"/>
    <mergeCell ref="D562:E562"/>
    <mergeCell ref="D563:E563"/>
    <mergeCell ref="D564:E564"/>
    <mergeCell ref="D565:E565"/>
    <mergeCell ref="D568:E568"/>
    <mergeCell ref="D575:E575"/>
    <mergeCell ref="D576:E576"/>
    <mergeCell ref="D577:E577"/>
    <mergeCell ref="D578:E578"/>
    <mergeCell ref="D569:E569"/>
    <mergeCell ref="D570:E570"/>
    <mergeCell ref="D571:E571"/>
    <mergeCell ref="D572:E572"/>
    <mergeCell ref="D573:E573"/>
    <mergeCell ref="D574:E574"/>
    <mergeCell ref="D579:E579"/>
    <mergeCell ref="D580:E580"/>
    <mergeCell ref="D582:E582"/>
    <mergeCell ref="D584:E584"/>
    <mergeCell ref="D585:E585"/>
    <mergeCell ref="D586:E586"/>
    <mergeCell ref="D588:E588"/>
    <mergeCell ref="D589:E589"/>
    <mergeCell ref="D591:E591"/>
    <mergeCell ref="D592:E592"/>
    <mergeCell ref="D593:E593"/>
    <mergeCell ref="D596:E596"/>
    <mergeCell ref="D597:E597"/>
    <mergeCell ref="D598:E598"/>
    <mergeCell ref="D599:E599"/>
    <mergeCell ref="D600:E600"/>
    <mergeCell ref="D601:E601"/>
    <mergeCell ref="D602:E602"/>
    <mergeCell ref="D609:E609"/>
    <mergeCell ref="D610:E610"/>
    <mergeCell ref="D611:E611"/>
    <mergeCell ref="D603:E603"/>
    <mergeCell ref="D604:E604"/>
    <mergeCell ref="D605:E605"/>
    <mergeCell ref="D606:E606"/>
    <mergeCell ref="D607:E607"/>
    <mergeCell ref="D608:E608"/>
    <mergeCell ref="D612:E612"/>
    <mergeCell ref="D613:E613"/>
    <mergeCell ref="D614:E614"/>
    <mergeCell ref="D615:E615"/>
    <mergeCell ref="D616:E616"/>
    <mergeCell ref="D617:E617"/>
    <mergeCell ref="D618:E618"/>
    <mergeCell ref="D619:E619"/>
    <mergeCell ref="D620:E620"/>
    <mergeCell ref="D621:E621"/>
    <mergeCell ref="D622:E622"/>
    <mergeCell ref="D623:E623"/>
    <mergeCell ref="D624:E624"/>
    <mergeCell ref="D625:E625"/>
    <mergeCell ref="D626:E626"/>
    <mergeCell ref="D627:E627"/>
    <mergeCell ref="D628:E628"/>
    <mergeCell ref="D629:E629"/>
    <mergeCell ref="D636:E636"/>
    <mergeCell ref="D630:E630"/>
    <mergeCell ref="D631:E631"/>
    <mergeCell ref="D632:E632"/>
    <mergeCell ref="D633:E633"/>
    <mergeCell ref="D634:E634"/>
    <mergeCell ref="D635:E635"/>
    <mergeCell ref="D637:E637"/>
    <mergeCell ref="D638:E638"/>
    <mergeCell ref="D639:E639"/>
    <mergeCell ref="D640:E640"/>
    <mergeCell ref="D641:E641"/>
    <mergeCell ref="D642:E642"/>
    <mergeCell ref="D643:E643"/>
    <mergeCell ref="D644:E644"/>
    <mergeCell ref="D645:E645"/>
    <mergeCell ref="D646:E646"/>
    <mergeCell ref="D647:E647"/>
    <mergeCell ref="D648:E648"/>
    <mergeCell ref="D650:E650"/>
    <mergeCell ref="D651:E651"/>
    <mergeCell ref="D652:E652"/>
    <mergeCell ref="D653:E653"/>
    <mergeCell ref="D654:E654"/>
    <mergeCell ref="D655:E655"/>
    <mergeCell ref="D661:E661"/>
    <mergeCell ref="D663:E663"/>
    <mergeCell ref="D656:E656"/>
    <mergeCell ref="D657:E657"/>
    <mergeCell ref="D658:E658"/>
    <mergeCell ref="D659:E659"/>
    <mergeCell ref="D660:E660"/>
    <mergeCell ref="D649:E649"/>
    <mergeCell ref="D682:E682"/>
    <mergeCell ref="D683:E683"/>
    <mergeCell ref="D666:E666"/>
    <mergeCell ref="D667:E667"/>
    <mergeCell ref="D668:E668"/>
    <mergeCell ref="D669:E669"/>
    <mergeCell ref="D670:E670"/>
    <mergeCell ref="D671:E671"/>
    <mergeCell ref="D672:E672"/>
    <mergeCell ref="D673:E673"/>
    <mergeCell ref="D674:E674"/>
    <mergeCell ref="A699:E699"/>
    <mergeCell ref="J7:K7"/>
    <mergeCell ref="I7:I8"/>
    <mergeCell ref="L7:L8"/>
    <mergeCell ref="M7:M8"/>
    <mergeCell ref="N7:N8"/>
    <mergeCell ref="O7:O8"/>
    <mergeCell ref="P7:P8"/>
    <mergeCell ref="R7:R8"/>
    <mergeCell ref="F5:F8"/>
    <mergeCell ref="D697:E697"/>
    <mergeCell ref="D691:E691"/>
    <mergeCell ref="D684:E684"/>
    <mergeCell ref="D685:E685"/>
    <mergeCell ref="D686:E686"/>
    <mergeCell ref="D688:E688"/>
    <mergeCell ref="D689:E689"/>
    <mergeCell ref="D690:E690"/>
    <mergeCell ref="D698:E698"/>
    <mergeCell ref="D675:E675"/>
    <mergeCell ref="D676:E676"/>
    <mergeCell ref="D677:E677"/>
    <mergeCell ref="D678:E678"/>
    <mergeCell ref="D679:E679"/>
    <mergeCell ref="U7:U8"/>
    <mergeCell ref="V7:V8"/>
    <mergeCell ref="D692:E692"/>
    <mergeCell ref="D693:E693"/>
    <mergeCell ref="D694:E694"/>
    <mergeCell ref="D695:E695"/>
    <mergeCell ref="D696:E696"/>
    <mergeCell ref="D558:E558"/>
    <mergeCell ref="D559:E559"/>
    <mergeCell ref="D566:E566"/>
    <mergeCell ref="D567:E567"/>
    <mergeCell ref="D581:E581"/>
    <mergeCell ref="D583:E583"/>
    <mergeCell ref="D587:E587"/>
    <mergeCell ref="D590:E590"/>
    <mergeCell ref="D594:E594"/>
    <mergeCell ref="D595:E595"/>
    <mergeCell ref="D662:E662"/>
    <mergeCell ref="D664:E664"/>
    <mergeCell ref="D665:E665"/>
    <mergeCell ref="D687:E687"/>
    <mergeCell ref="D522:E522"/>
    <mergeCell ref="D680:E680"/>
    <mergeCell ref="D681:E681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Page1</vt:lpstr>
      <vt:lpstr>Page1!Obszar_wydruku</vt:lpstr>
      <vt:lpstr>Page1!Tytuły_wydruku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Wydatki_wg_KR_RIO_od_2016</dc:title>
  <dc:creator>FastReport.NET</dc:creator>
  <cp:lastModifiedBy>Klaudia</cp:lastModifiedBy>
  <cp:lastPrinted>2018-11-13T11:50:27Z</cp:lastPrinted>
  <dcterms:created xsi:type="dcterms:W3CDTF">2009-06-17T07:33:19Z</dcterms:created>
  <dcterms:modified xsi:type="dcterms:W3CDTF">2018-11-14T15:56:39Z</dcterms:modified>
</cp:coreProperties>
</file>