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68" i="1" l="1"/>
  <c r="J67" i="1"/>
  <c r="J56" i="1" l="1"/>
  <c r="J51" i="1"/>
  <c r="J50" i="1"/>
  <c r="J38" i="1"/>
  <c r="J35" i="1"/>
  <c r="J34" i="1"/>
  <c r="J33" i="1"/>
  <c r="J32" i="1"/>
  <c r="H30" i="1"/>
  <c r="I30" i="1"/>
  <c r="K30" i="1"/>
  <c r="L30" i="1"/>
  <c r="M30" i="1"/>
  <c r="J28" i="1"/>
  <c r="J27" i="1"/>
  <c r="J19" i="1"/>
  <c r="J18" i="1"/>
  <c r="J12" i="1"/>
  <c r="J13" i="1"/>
  <c r="J14" i="1"/>
  <c r="F39" i="1"/>
  <c r="G39" i="1"/>
  <c r="H39" i="1"/>
  <c r="I39" i="1"/>
  <c r="J39" i="1"/>
  <c r="K39" i="1"/>
  <c r="L39" i="1"/>
  <c r="M39" i="1"/>
  <c r="E39" i="1"/>
  <c r="F72" i="1" l="1"/>
  <c r="G72" i="1"/>
  <c r="H72" i="1"/>
  <c r="I72" i="1"/>
  <c r="L72" i="1"/>
  <c r="M72" i="1"/>
  <c r="E72" i="1"/>
  <c r="F59" i="1"/>
  <c r="G59" i="1"/>
  <c r="H59" i="1"/>
  <c r="I59" i="1"/>
  <c r="K59" i="1"/>
  <c r="L59" i="1"/>
  <c r="M59" i="1"/>
  <c r="E59" i="1"/>
  <c r="F57" i="1"/>
  <c r="G57" i="1"/>
  <c r="H57" i="1"/>
  <c r="I57" i="1"/>
  <c r="K57" i="1"/>
  <c r="L57" i="1"/>
  <c r="M57" i="1"/>
  <c r="E57" i="1"/>
  <c r="F53" i="1"/>
  <c r="G53" i="1"/>
  <c r="H53" i="1"/>
  <c r="I53" i="1"/>
  <c r="K53" i="1"/>
  <c r="L53" i="1"/>
  <c r="M53" i="1"/>
  <c r="E53" i="1"/>
  <c r="F45" i="1"/>
  <c r="G45" i="1"/>
  <c r="H45" i="1"/>
  <c r="I45" i="1"/>
  <c r="K45" i="1"/>
  <c r="L45" i="1"/>
  <c r="M45" i="1"/>
  <c r="E45" i="1"/>
  <c r="F41" i="1"/>
  <c r="G41" i="1"/>
  <c r="H41" i="1"/>
  <c r="I41" i="1"/>
  <c r="K41" i="1"/>
  <c r="L41" i="1"/>
  <c r="M41" i="1"/>
  <c r="E41" i="1"/>
  <c r="F37" i="1"/>
  <c r="G37" i="1"/>
  <c r="H37" i="1"/>
  <c r="I37" i="1"/>
  <c r="K37" i="1"/>
  <c r="L37" i="1"/>
  <c r="M37" i="1"/>
  <c r="E37" i="1"/>
  <c r="F30" i="1"/>
  <c r="G30" i="1"/>
  <c r="E30" i="1"/>
  <c r="F16" i="1"/>
  <c r="F60" i="1" s="1"/>
  <c r="G16" i="1"/>
  <c r="H16" i="1"/>
  <c r="I16" i="1"/>
  <c r="K16" i="1"/>
  <c r="L16" i="1"/>
  <c r="M16" i="1"/>
  <c r="E16" i="1"/>
  <c r="J63" i="1"/>
  <c r="J64" i="1"/>
  <c r="J65" i="1"/>
  <c r="J66" i="1"/>
  <c r="J69" i="1"/>
  <c r="J70" i="1"/>
  <c r="J71" i="1"/>
  <c r="J62" i="1"/>
  <c r="J58" i="1"/>
  <c r="J59" i="1" s="1"/>
  <c r="J43" i="1"/>
  <c r="J44" i="1"/>
  <c r="J46" i="1"/>
  <c r="J47" i="1"/>
  <c r="J48" i="1"/>
  <c r="J49" i="1"/>
  <c r="J52" i="1"/>
  <c r="J54" i="1"/>
  <c r="J55" i="1"/>
  <c r="J42" i="1"/>
  <c r="J40" i="1"/>
  <c r="J41" i="1" s="1"/>
  <c r="J36" i="1"/>
  <c r="J31" i="1"/>
  <c r="J20" i="1"/>
  <c r="J21" i="1"/>
  <c r="J22" i="1"/>
  <c r="J23" i="1"/>
  <c r="J24" i="1"/>
  <c r="J25" i="1"/>
  <c r="J26" i="1"/>
  <c r="J29" i="1"/>
  <c r="J17" i="1"/>
  <c r="J11" i="1"/>
  <c r="J15" i="1"/>
  <c r="J10" i="1"/>
  <c r="E60" i="1" l="1"/>
  <c r="G60" i="1"/>
  <c r="J30" i="1"/>
  <c r="J72" i="1"/>
  <c r="K60" i="1"/>
  <c r="K73" i="1" s="1"/>
  <c r="H60" i="1"/>
  <c r="H73" i="1" s="1"/>
  <c r="M60" i="1"/>
  <c r="M73" i="1" s="1"/>
  <c r="L60" i="1"/>
  <c r="L73" i="1" s="1"/>
  <c r="I60" i="1"/>
  <c r="I73" i="1" s="1"/>
  <c r="E73" i="1"/>
  <c r="J37" i="1"/>
  <c r="J16" i="1"/>
  <c r="J45" i="1"/>
  <c r="J53" i="1"/>
  <c r="J57" i="1"/>
  <c r="F73" i="1"/>
  <c r="G73" i="1"/>
  <c r="J60" i="1" l="1"/>
  <c r="J73" i="1" s="1"/>
</calcChain>
</file>

<file path=xl/sharedStrings.xml><?xml version="1.0" encoding="utf-8"?>
<sst xmlns="http://schemas.openxmlformats.org/spreadsheetml/2006/main" count="154" uniqueCount="94">
  <si>
    <t>RAZEM DZ. 010</t>
  </si>
  <si>
    <t>X</t>
  </si>
  <si>
    <t>RAZEM DZ. 600</t>
  </si>
  <si>
    <t>RAZEM DZ. 700</t>
  </si>
  <si>
    <t>RAZEM DZ. 900</t>
  </si>
  <si>
    <t>RAZEM DZ. 921</t>
  </si>
  <si>
    <t>II. POZOSTAŁE WYDATKI MAJĄTKOWE</t>
  </si>
  <si>
    <t>Wniesienie wkładów do spółki prawa handlowego WPK w Reszlu</t>
  </si>
  <si>
    <t>Dotacja- dofinansowanie zadań proekologicznych realizowanych w ramach ochrony środowiska</t>
  </si>
  <si>
    <t>Dofinansowanie zadań proekologicznych realizowanych w ramach ochrony środowiska</t>
  </si>
  <si>
    <t>Dofinansowanie zadań proekologicznych realizowanych w ramach ochrony środowiska- usuwanie azbestu</t>
  </si>
  <si>
    <t>x</t>
  </si>
  <si>
    <t>OGÓŁEM:</t>
  </si>
  <si>
    <t>01095</t>
  </si>
  <si>
    <t>Budowa ogrodzenia w msc. Robawy</t>
  </si>
  <si>
    <t>Zakup namiotów</t>
  </si>
  <si>
    <t>Fundusz sołecki Plenowo</t>
  </si>
  <si>
    <t>"Boisko Odnową Wsi odnowione w msc. Pilec" realizowane w ramach Programu Odnowy Wsi Województwa Warmińsko Mazurskiego " Wieś Warmii Mazur i Powiśla miejscem, w którym warto żyć.."</t>
  </si>
  <si>
    <t>Budowa chodnika w msc. Widryny w ciągu drogi powiatowej- opracowanie dokumentacji projektowej</t>
  </si>
  <si>
    <t>Przebudowa drogi gminnej Nr 124020N w msc. Pasterzewo</t>
  </si>
  <si>
    <t>Przebudowa drogi gminnej Nr 124010N w msc. Zawidy</t>
  </si>
  <si>
    <t>Budowa zjazdu z drogi powiatowej Nr 1699N na drogę wewnętrzną, działka Nr 12-28/8. Etap I opracowanie dokumentacji projektowej</t>
  </si>
  <si>
    <t>Wykonanie dokumentacji na budowę parkingów</t>
  </si>
  <si>
    <t>Przebudowa drogi gminnej Nr 124031N w msc. Klewno</t>
  </si>
  <si>
    <t>Przebudowa drogi gminnej w msc. Leginy, dz. Nr 232/1</t>
  </si>
  <si>
    <t>Opracowanie dokumentacji na budowę budynku socjalnego przy ul. Podmiejskiej w Reszlu</t>
  </si>
  <si>
    <t>Zakup działek</t>
  </si>
  <si>
    <t>Zakup kuchni polowej</t>
  </si>
  <si>
    <t>RAZEM DZ. 754</t>
  </si>
  <si>
    <t>RAZEM DZ. 801</t>
  </si>
  <si>
    <t>Termomodernizacja zabytkowej części budynku przy ul. Bolesława Chrobrego 5A w Reszlu</t>
  </si>
  <si>
    <t>Zakup pompy głębinowej</t>
  </si>
  <si>
    <t>Budowa gniazd do selektywnej zbiórki odpadów na terenie miasta Reszel w rejonie ulic: Szkolna, Słowiańska, Kolejowa Nr działki 90/10, Kolejowa Nr działki 99/5 oraz na terenie Gminy Reszel w msc. Robawy i Lipowa Góra</t>
  </si>
  <si>
    <t>Zakup kos spalinowych</t>
  </si>
  <si>
    <t>Budowa oświetlenia w msc. Św. Lipka, dz. 63/6, 62/11, 93, 72/1</t>
  </si>
  <si>
    <t>Opracowanie dokumentacji projektowej w ramach rewitalizacji parku miejskiego w Reszlu na uregulowanie koryta rzeki Sajny</t>
  </si>
  <si>
    <t>Rozwój przestrzeni publicznej poprzez przywrócenie funkcji integracyjnych i rekreacyjnych Parku Miejskiego i jego otoczenia wraz z poprawą funkcjonalności komunikacyjnej w obrębie parku. Zadanie realizowane w ramach Regionalnego Programu Operacyjnego Województwa Warmińsko-Mazurskiego na lata 2014-2020, oś priorytetowa 8. Obszary wymagające rewitalizacji: działanie 8.1 Rewitalizacja obszarów miejskich</t>
  </si>
  <si>
    <t>Wykonanie instalacji centralnego ogrzewania w świetlicy wiejskiej w msc. Klewno</t>
  </si>
  <si>
    <t>Prace remontowo-konserwacyjne budynku MOK na cele aktywizacji społeczno-zawodowej. Zadanie realizowane w ramach Regionalnego Programu Operacyjnego Województwa Warmińsko-Mazurskiego na lata 2014-2020, oś priorytetowa 8. Obszary wymagające rewitalizacji; działanie 8.1 Rewitalizacja obszarów miejskich</t>
  </si>
  <si>
    <t>Zakup systemu nawadniającego</t>
  </si>
  <si>
    <t>Załącznik Nr 5</t>
  </si>
  <si>
    <t>Dział</t>
  </si>
  <si>
    <t>Rozdział</t>
  </si>
  <si>
    <t>Nazwa zadania</t>
  </si>
  <si>
    <t>Poniesione wydatki do 31.12.2016 r.</t>
  </si>
  <si>
    <t>Razem pozostałe wydatki majątkowe</t>
  </si>
  <si>
    <t>Razem DZ. 926</t>
  </si>
  <si>
    <t>Razem wydatki inwestycyjne</t>
  </si>
  <si>
    <t xml:space="preserve">I. WYDATKÓW INWESTYCYJNYCH </t>
  </si>
  <si>
    <t>W tym poniesione wydatki niewygasające na 31.12. 2016 r.</t>
  </si>
  <si>
    <t>Planowane wydatki na  2017 rok</t>
  </si>
  <si>
    <t>w tym wydatki, które nie wygasły z upływem 2017 r.</t>
  </si>
  <si>
    <t>Poniesione wydatki ogółem (4+7)</t>
  </si>
  <si>
    <t>Środki z budżetu gminy</t>
  </si>
  <si>
    <t>Środki UE</t>
  </si>
  <si>
    <t>Środki pochodzące z innych źródeł</t>
  </si>
  <si>
    <t>Uwagi</t>
  </si>
  <si>
    <t>Zakup pieca elektrycznego z termoobiegiem</t>
  </si>
  <si>
    <t>Przebudowa części budynku byłej szkoły ze zmianą sposobu użytkowania pomieszczeń na świetlicę wiejską w msc. Bezławki</t>
  </si>
  <si>
    <t>010</t>
  </si>
  <si>
    <t>01010</t>
  </si>
  <si>
    <t>Zagospodarowanie terenu działki gminnej w miejscowości Mnichowo na teren rekreacyjno-sportowy. Zadanie zrealizowane w ramach PROW na lata 2014-2020, poddziałanie 19.2. "Wsparcie na rozwoju lokalnego w ramach inicjatywy LEADER" objętego programem w zakresie budowy lub przebudowy ogólnodostępnej i niekomercyjnej infrastruktury turystycznej lub rekreacyjnej, lub kulturalnej.</t>
  </si>
  <si>
    <t>Dostosowanie do wymogów ochrony przeciwpożrowej budynku Szkoły Podstawowej Nr 3 z Zespołem Szkolno -Przedszkolnym przy ul. Konopnickiej 2 w Reszlu w ramach zadania: Przebudowa stref pożarowych i wydzielenia pomieszczeń dla Zespołu Szkolno-Przedszkolnego w Szkole Podstawowej Nr 3 im. Marii Dąbrowskiej w Reszlu</t>
  </si>
  <si>
    <t>INFORMACJA O WYDATKACH MAJĄTKOWYCH GMINY RESZEL ZA 2017 ROK</t>
  </si>
  <si>
    <t>Poniesione wydatki na 31.12.2017 r.</t>
  </si>
  <si>
    <t>Przebudowa drogi w msc. Św. Lipka, dz. Nr 101/2</t>
  </si>
  <si>
    <t>Zagospodarowanie terenu na miejsce spotkań letnich w msc. Ramty</t>
  </si>
  <si>
    <t>Zagospodarowanie terenu na działce Nr 169/18 na cele kulturalne, integracyjne i sportowe mieszkańców msc. Pieckowo</t>
  </si>
  <si>
    <t>Rewitalizacja ulicy Podzamcze w Reszlu wraz z budową sieci kanalizacji deszczowej na dz. Nr 180/3, 201, 203/21, 211/1 obręb 2 w Reszlu - aktualizacja dokumentacji projektowej</t>
  </si>
  <si>
    <t>Opracowanie dokumentacji projektowej na przebudowę drogi ul. Konopnickiej w Reszlu</t>
  </si>
  <si>
    <t>Przebudowa odcinka drogi gminnej Nr 124006N Kępa Tolnicka - etap I</t>
  </si>
  <si>
    <t>Przebudowa drogi gminnej w msc. Święta Lipka - opracowanie dokumentacji</t>
  </si>
  <si>
    <t>Termomodernizacja dachu budynku socjalnego w Tolnikach Małych</t>
  </si>
  <si>
    <t>Przebudowa ogrzewania w komunalnym lokalu mieszkalnym Nr 2 przy ul. Mazurskiej 41a w Reszlu</t>
  </si>
  <si>
    <t>Wdrożenie e-usług w Gminie Reszel          w ramach Regionalnego Programu Operacyjnego Województwa Warmińsko-Mazurskiego, Działanie 3.1 Cyfrowa dostępność informacji sektora publicznego oraz wysoka jakość e-usług publicznych</t>
  </si>
  <si>
    <t>RAZEM DZ. 750</t>
  </si>
  <si>
    <t>Budowa oświetlenia drogowego w msc. Pilec i Robawy</t>
  </si>
  <si>
    <t>zakup orbitreka elektromagnetycznego</t>
  </si>
  <si>
    <t>Dotacja celowa - pomoc finasnowa udzielona Powiatowi Kętrzyńskiemu na zadanie: Przebudowa drogi powiatowej nr 3903N ulica Michała Kajki w Reszlu</t>
  </si>
  <si>
    <t>Dotacja celowa - pomoc finasnowa udzielona Powiatowi Kętrzyńskiemu na zadanie: Przebudowa drogi powiatowej nr 3935N ulica Seweryna Pieniężnego w Reszlu</t>
  </si>
  <si>
    <t>Reszel, dnia 29 marca 2018 rok</t>
  </si>
  <si>
    <t>zadanie zrealizowane</t>
  </si>
  <si>
    <t>opracowano dokumentację projektową</t>
  </si>
  <si>
    <t xml:space="preserve">opracowano dokumentację projektową, podpisano preumowę na dofinasnowanie zadania ze środków UE </t>
  </si>
  <si>
    <t xml:space="preserve">zadanie w trakcie realizacji (planowane zakończenie zadania sierpień 2018r.) </t>
  </si>
  <si>
    <t>Budowa zjazdu z drogi wojewódzkiej nr 594 na drogę wewnętrzną, działka nr 11-79/4. Etap-I opracowanie dokumentacji projektowej</t>
  </si>
  <si>
    <t>zadanie w trakcie realizacji</t>
  </si>
  <si>
    <t>Dotacja celowa - pomoc finasnowa udzielona Powiatowi Kętrzyńskiemu na zadanie: Przebudowa drogi powiatowej nr 39117N ulicy Okręg w Reszlu</t>
  </si>
  <si>
    <t>Budowa oświetlenia w m. Reszel przy ul. Łukasińskiego (plac zabaw), ul Mazurskiej (plac zabaw) oraz w msc. Pieckowo i Widryny - etap I opracowanie dokumentacji</t>
  </si>
  <si>
    <t>złożono wniosek o pozwolenie na budowę</t>
  </si>
  <si>
    <t>zadanie zrealizowane w cz. I</t>
  </si>
  <si>
    <t>zadanie zralizowane</t>
  </si>
  <si>
    <t xml:space="preserve">Wpłaty jednostek na państwowy fundusz celowy na finansowanie lub dofinansowanie zadań inwestycyjnych </t>
  </si>
  <si>
    <t>Dotacja celowa - pomoc finasnowa udzielona Powiatowi Kętrzyńskiemu na zadanie: Przebudowa drogi powiatowej nr 1709N Linkowo-Siemki oraz drogi powiatowej nr 1582N Tołkiny-Filipówka (dr. Woj.. Nr 594) na odcinku Linkowo-Starynia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</si>
</sst>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9"/>
  <sheetViews>
    <sheetView tabSelected="1" zoomScaleNormal="100" workbookViewId="0">
      <selection activeCell="B2" sqref="B2"/>
    </sheetView>
  </sheetViews>
  <sheetFormatPr defaultRowHeight="15" x14ac:dyDescent="0.25"/>
  <cols>
    <col min="1" max="1" width="3.140625" customWidth="1"/>
    <col min="2" max="2" width="6.28515625" customWidth="1"/>
    <col min="3" max="3" width="8.42578125" customWidth="1"/>
    <col min="4" max="4" width="27.140625" customWidth="1"/>
    <col min="5" max="5" width="15.42578125" customWidth="1"/>
    <col min="6" max="6" width="18.42578125" customWidth="1"/>
    <col min="7" max="7" width="15.140625" customWidth="1"/>
    <col min="8" max="8" width="16" customWidth="1"/>
    <col min="9" max="9" width="17.5703125" customWidth="1"/>
    <col min="10" max="10" width="16.140625" customWidth="1"/>
    <col min="11" max="11" width="14.7109375" bestFit="1" customWidth="1"/>
    <col min="12" max="12" width="14.5703125" bestFit="1" customWidth="1"/>
    <col min="13" max="13" width="12" customWidth="1"/>
    <col min="14" max="14" width="15.42578125" customWidth="1"/>
  </cols>
  <sheetData>
    <row r="2" spans="2:14" ht="15.75" x14ac:dyDescent="0.3">
      <c r="B2" s="19"/>
      <c r="F2" s="19"/>
      <c r="G2" s="19"/>
      <c r="H2" s="19"/>
      <c r="I2" s="19"/>
      <c r="J2" s="19"/>
      <c r="K2" s="19"/>
      <c r="L2" s="45" t="s">
        <v>40</v>
      </c>
      <c r="M2" s="45"/>
      <c r="N2" s="45"/>
    </row>
    <row r="3" spans="2:14" ht="15.75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ht="15.75" x14ac:dyDescent="0.3">
      <c r="B4" s="19"/>
      <c r="C4" s="37" t="s">
        <v>63</v>
      </c>
      <c r="D4" s="37"/>
      <c r="E4" s="37"/>
      <c r="F4" s="37"/>
      <c r="G4" s="37"/>
      <c r="H4" s="37"/>
      <c r="I4" s="37"/>
      <c r="J4" s="37"/>
      <c r="K4" s="37"/>
      <c r="L4" s="37"/>
      <c r="M4" s="19"/>
      <c r="N4" s="19"/>
    </row>
    <row r="5" spans="2:14" ht="15.75" x14ac:dyDescent="0.3">
      <c r="B5" s="19"/>
      <c r="C5" s="37"/>
      <c r="D5" s="37"/>
      <c r="E5" s="37"/>
      <c r="F5" s="37"/>
      <c r="G5" s="37"/>
      <c r="H5" s="37"/>
      <c r="I5" s="37"/>
      <c r="J5" s="37"/>
      <c r="K5" s="37"/>
      <c r="L5" s="37"/>
      <c r="M5" s="19"/>
      <c r="N5" s="19"/>
    </row>
    <row r="6" spans="2:14" ht="20.25" customHeigh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2:14" ht="60" x14ac:dyDescent="0.25">
      <c r="B7" s="2" t="s">
        <v>41</v>
      </c>
      <c r="C7" s="2" t="s">
        <v>42</v>
      </c>
      <c r="D7" s="2" t="s">
        <v>43</v>
      </c>
      <c r="E7" s="3" t="s">
        <v>44</v>
      </c>
      <c r="F7" s="3" t="s">
        <v>49</v>
      </c>
      <c r="G7" s="3" t="s">
        <v>50</v>
      </c>
      <c r="H7" s="3" t="s">
        <v>64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</row>
    <row r="8" spans="2:14" x14ac:dyDescent="0.25"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</row>
    <row r="9" spans="2:14" x14ac:dyDescent="0.25">
      <c r="B9" s="38" t="s">
        <v>48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2:14" ht="30" x14ac:dyDescent="0.25">
      <c r="B10" s="47" t="s">
        <v>59</v>
      </c>
      <c r="C10" s="4" t="s">
        <v>13</v>
      </c>
      <c r="D10" s="5" t="s">
        <v>14</v>
      </c>
      <c r="E10" s="6">
        <v>0</v>
      </c>
      <c r="F10" s="6">
        <v>0</v>
      </c>
      <c r="G10" s="6">
        <v>5297</v>
      </c>
      <c r="H10" s="6">
        <v>5296.52</v>
      </c>
      <c r="I10" s="6">
        <v>0</v>
      </c>
      <c r="J10" s="6">
        <f>E10+H10</f>
        <v>5296.52</v>
      </c>
      <c r="K10" s="6">
        <v>5296.52</v>
      </c>
      <c r="L10" s="6">
        <v>0</v>
      </c>
      <c r="M10" s="6">
        <v>0</v>
      </c>
      <c r="N10" s="9" t="s">
        <v>81</v>
      </c>
    </row>
    <row r="11" spans="2:14" ht="129.75" customHeight="1" x14ac:dyDescent="0.25">
      <c r="B11" s="49"/>
      <c r="C11" s="4" t="s">
        <v>13</v>
      </c>
      <c r="D11" s="5" t="s">
        <v>17</v>
      </c>
      <c r="E11" s="6">
        <v>0</v>
      </c>
      <c r="F11" s="6">
        <v>0</v>
      </c>
      <c r="G11" s="6">
        <v>16000</v>
      </c>
      <c r="H11" s="6">
        <v>13936.93</v>
      </c>
      <c r="I11" s="6">
        <v>0</v>
      </c>
      <c r="J11" s="6">
        <f t="shared" ref="J11:J15" si="0">E11+H11</f>
        <v>13936.93</v>
      </c>
      <c r="K11" s="6">
        <v>6198.47</v>
      </c>
      <c r="L11" s="6">
        <v>0</v>
      </c>
      <c r="M11" s="6">
        <v>7738.46</v>
      </c>
      <c r="N11" s="9" t="s">
        <v>81</v>
      </c>
    </row>
    <row r="12" spans="2:14" ht="45" x14ac:dyDescent="0.25">
      <c r="B12" s="49"/>
      <c r="C12" s="4" t="s">
        <v>13</v>
      </c>
      <c r="D12" s="5" t="s">
        <v>66</v>
      </c>
      <c r="E12" s="6">
        <v>0</v>
      </c>
      <c r="F12" s="6">
        <v>0</v>
      </c>
      <c r="G12" s="6">
        <v>9245</v>
      </c>
      <c r="H12" s="6">
        <v>9200.4</v>
      </c>
      <c r="I12" s="6">
        <v>0</v>
      </c>
      <c r="J12" s="6">
        <f t="shared" si="0"/>
        <v>9200.4</v>
      </c>
      <c r="K12" s="6">
        <v>9200.4</v>
      </c>
      <c r="L12" s="6">
        <v>0</v>
      </c>
      <c r="M12" s="6">
        <v>0</v>
      </c>
      <c r="N12" s="9" t="s">
        <v>81</v>
      </c>
    </row>
    <row r="13" spans="2:14" ht="95.25" customHeight="1" x14ac:dyDescent="0.25">
      <c r="B13" s="48"/>
      <c r="C13" s="4" t="s">
        <v>13</v>
      </c>
      <c r="D13" s="5" t="s">
        <v>67</v>
      </c>
      <c r="E13" s="6">
        <v>0</v>
      </c>
      <c r="F13" s="6">
        <v>0</v>
      </c>
      <c r="G13" s="6">
        <v>13856.67</v>
      </c>
      <c r="H13" s="6">
        <v>13249.2</v>
      </c>
      <c r="I13" s="6">
        <v>0</v>
      </c>
      <c r="J13" s="6">
        <f t="shared" si="0"/>
        <v>13249.2</v>
      </c>
      <c r="K13" s="6">
        <v>13249.2</v>
      </c>
      <c r="L13" s="6">
        <v>0</v>
      </c>
      <c r="M13" s="6">
        <v>0</v>
      </c>
      <c r="N13" s="9" t="s">
        <v>91</v>
      </c>
    </row>
    <row r="14" spans="2:14" ht="285" x14ac:dyDescent="0.25">
      <c r="B14" s="47" t="s">
        <v>59</v>
      </c>
      <c r="C14" s="4" t="s">
        <v>13</v>
      </c>
      <c r="D14" s="5" t="s">
        <v>61</v>
      </c>
      <c r="E14" s="6">
        <v>8979</v>
      </c>
      <c r="F14" s="6">
        <v>0</v>
      </c>
      <c r="G14" s="6">
        <v>189322</v>
      </c>
      <c r="H14" s="6">
        <v>186166.67</v>
      </c>
      <c r="I14" s="6">
        <v>0</v>
      </c>
      <c r="J14" s="6">
        <f t="shared" si="0"/>
        <v>195145.67</v>
      </c>
      <c r="K14" s="6">
        <v>80424.67</v>
      </c>
      <c r="L14" s="6">
        <v>114721</v>
      </c>
      <c r="M14" s="6">
        <v>0</v>
      </c>
      <c r="N14" s="9" t="s">
        <v>81</v>
      </c>
    </row>
    <row r="15" spans="2:14" ht="45" x14ac:dyDescent="0.25">
      <c r="B15" s="48"/>
      <c r="C15" s="4" t="s">
        <v>13</v>
      </c>
      <c r="D15" s="7" t="s">
        <v>15</v>
      </c>
      <c r="E15" s="6">
        <v>0</v>
      </c>
      <c r="F15" s="6">
        <v>0</v>
      </c>
      <c r="G15" s="6">
        <v>4250</v>
      </c>
      <c r="H15" s="6">
        <v>4000</v>
      </c>
      <c r="I15" s="6">
        <v>0</v>
      </c>
      <c r="J15" s="6">
        <f t="shared" si="0"/>
        <v>4000</v>
      </c>
      <c r="K15" s="6">
        <v>4000</v>
      </c>
      <c r="L15" s="6">
        <v>0</v>
      </c>
      <c r="M15" s="6">
        <v>0</v>
      </c>
      <c r="N15" s="9" t="s">
        <v>16</v>
      </c>
    </row>
    <row r="16" spans="2:14" x14ac:dyDescent="0.25">
      <c r="B16" s="38" t="s">
        <v>0</v>
      </c>
      <c r="C16" s="38"/>
      <c r="D16" s="38"/>
      <c r="E16" s="8">
        <f>SUM(E10:E15)</f>
        <v>8979</v>
      </c>
      <c r="F16" s="8">
        <f t="shared" ref="F16:M16" si="1">SUM(F10:F15)</f>
        <v>0</v>
      </c>
      <c r="G16" s="8">
        <f t="shared" si="1"/>
        <v>237970.66999999998</v>
      </c>
      <c r="H16" s="8">
        <f t="shared" si="1"/>
        <v>231849.72000000003</v>
      </c>
      <c r="I16" s="8">
        <f t="shared" si="1"/>
        <v>0</v>
      </c>
      <c r="J16" s="8">
        <f t="shared" si="1"/>
        <v>240828.72000000003</v>
      </c>
      <c r="K16" s="8">
        <f t="shared" si="1"/>
        <v>118369.26</v>
      </c>
      <c r="L16" s="8">
        <f t="shared" si="1"/>
        <v>114721</v>
      </c>
      <c r="M16" s="8">
        <f t="shared" si="1"/>
        <v>7738.46</v>
      </c>
      <c r="N16" s="26" t="s">
        <v>11</v>
      </c>
    </row>
    <row r="17" spans="2:15" ht="60" x14ac:dyDescent="0.25">
      <c r="B17" s="31">
        <v>600</v>
      </c>
      <c r="C17" s="2">
        <v>60014</v>
      </c>
      <c r="D17" s="5" t="s">
        <v>18</v>
      </c>
      <c r="E17" s="6">
        <v>0</v>
      </c>
      <c r="F17" s="6">
        <v>0</v>
      </c>
      <c r="G17" s="6">
        <v>10000</v>
      </c>
      <c r="H17" s="6">
        <v>5500</v>
      </c>
      <c r="I17" s="6">
        <v>0</v>
      </c>
      <c r="J17" s="6">
        <f>E17+H17</f>
        <v>5500</v>
      </c>
      <c r="K17" s="6">
        <v>5500</v>
      </c>
      <c r="L17" s="6">
        <v>0</v>
      </c>
      <c r="M17" s="6">
        <v>0</v>
      </c>
      <c r="N17" s="9" t="s">
        <v>82</v>
      </c>
    </row>
    <row r="18" spans="2:15" ht="117.75" customHeight="1" x14ac:dyDescent="0.25">
      <c r="B18" s="32"/>
      <c r="C18" s="22">
        <v>60014</v>
      </c>
      <c r="D18" s="5" t="s">
        <v>68</v>
      </c>
      <c r="E18" s="6">
        <v>0</v>
      </c>
      <c r="F18" s="6">
        <v>0</v>
      </c>
      <c r="G18" s="6">
        <v>1000</v>
      </c>
      <c r="H18" s="6">
        <v>500</v>
      </c>
      <c r="I18" s="6">
        <v>0</v>
      </c>
      <c r="J18" s="6">
        <f>E18+H18</f>
        <v>500</v>
      </c>
      <c r="K18" s="6">
        <v>500</v>
      </c>
      <c r="L18" s="6">
        <v>0</v>
      </c>
      <c r="M18" s="6">
        <v>0</v>
      </c>
      <c r="N18" s="9" t="s">
        <v>81</v>
      </c>
    </row>
    <row r="19" spans="2:15" ht="65.25" customHeight="1" x14ac:dyDescent="0.25">
      <c r="B19" s="32"/>
      <c r="C19" s="22">
        <v>60014</v>
      </c>
      <c r="D19" s="5" t="s">
        <v>69</v>
      </c>
      <c r="E19" s="6">
        <v>0</v>
      </c>
      <c r="F19" s="6">
        <v>0</v>
      </c>
      <c r="G19" s="6">
        <v>5000</v>
      </c>
      <c r="H19" s="6">
        <v>0</v>
      </c>
      <c r="I19" s="6">
        <v>0</v>
      </c>
      <c r="J19" s="6">
        <f>E19+H19</f>
        <v>0</v>
      </c>
      <c r="K19" s="6">
        <v>0</v>
      </c>
      <c r="L19" s="6">
        <v>0</v>
      </c>
      <c r="M19" s="6">
        <v>0</v>
      </c>
      <c r="N19" s="3" t="s">
        <v>11</v>
      </c>
    </row>
    <row r="20" spans="2:15" ht="45" x14ac:dyDescent="0.25">
      <c r="B20" s="32"/>
      <c r="C20" s="2">
        <v>60016</v>
      </c>
      <c r="D20" s="5" t="s">
        <v>19</v>
      </c>
      <c r="E20" s="6">
        <v>9348</v>
      </c>
      <c r="F20" s="6">
        <v>0</v>
      </c>
      <c r="G20" s="6">
        <v>129103</v>
      </c>
      <c r="H20" s="6">
        <v>88560</v>
      </c>
      <c r="I20" s="6">
        <v>0</v>
      </c>
      <c r="J20" s="6">
        <f t="shared" ref="J20:J29" si="2">E20+H20</f>
        <v>97908</v>
      </c>
      <c r="K20" s="6">
        <v>97908</v>
      </c>
      <c r="L20" s="6">
        <v>0</v>
      </c>
      <c r="M20" s="6">
        <v>0</v>
      </c>
      <c r="N20" s="9" t="s">
        <v>81</v>
      </c>
    </row>
    <row r="21" spans="2:15" ht="30" x14ac:dyDescent="0.25">
      <c r="B21" s="32"/>
      <c r="C21" s="2">
        <v>60016</v>
      </c>
      <c r="D21" s="9" t="s">
        <v>20</v>
      </c>
      <c r="E21" s="6">
        <v>8979</v>
      </c>
      <c r="F21" s="6">
        <v>0</v>
      </c>
      <c r="G21" s="6">
        <v>52000</v>
      </c>
      <c r="H21" s="6">
        <v>41214.019999999997</v>
      </c>
      <c r="I21" s="6">
        <v>0</v>
      </c>
      <c r="J21" s="6">
        <f t="shared" si="2"/>
        <v>50193.02</v>
      </c>
      <c r="K21" s="6">
        <v>50193.02</v>
      </c>
      <c r="L21" s="6">
        <v>0</v>
      </c>
      <c r="M21" s="6">
        <v>0</v>
      </c>
      <c r="N21" s="9" t="s">
        <v>81</v>
      </c>
      <c r="O21" s="1"/>
    </row>
    <row r="22" spans="2:15" ht="90" x14ac:dyDescent="0.25">
      <c r="B22" s="32">
        <v>600</v>
      </c>
      <c r="C22" s="2">
        <v>60016</v>
      </c>
      <c r="D22" s="5" t="s">
        <v>85</v>
      </c>
      <c r="E22" s="6">
        <v>0</v>
      </c>
      <c r="F22" s="6">
        <v>0</v>
      </c>
      <c r="G22" s="6">
        <v>3000</v>
      </c>
      <c r="H22" s="6">
        <v>2706</v>
      </c>
      <c r="I22" s="6">
        <v>0</v>
      </c>
      <c r="J22" s="6">
        <f t="shared" si="2"/>
        <v>2706</v>
      </c>
      <c r="K22" s="6">
        <v>2706</v>
      </c>
      <c r="L22" s="6">
        <v>0</v>
      </c>
      <c r="M22" s="6">
        <v>0</v>
      </c>
      <c r="N22" s="9" t="s">
        <v>82</v>
      </c>
    </row>
    <row r="23" spans="2:15" ht="90" x14ac:dyDescent="0.25">
      <c r="B23" s="32"/>
      <c r="C23" s="10">
        <v>60016</v>
      </c>
      <c r="D23" s="5" t="s">
        <v>21</v>
      </c>
      <c r="E23" s="6">
        <v>0</v>
      </c>
      <c r="F23" s="6">
        <v>0</v>
      </c>
      <c r="G23" s="6">
        <v>3000</v>
      </c>
      <c r="H23" s="6">
        <v>2890.5</v>
      </c>
      <c r="I23" s="6">
        <v>0</v>
      </c>
      <c r="J23" s="6">
        <f t="shared" si="2"/>
        <v>2890.5</v>
      </c>
      <c r="K23" s="6">
        <v>2890.5</v>
      </c>
      <c r="L23" s="6">
        <v>0</v>
      </c>
      <c r="M23" s="6">
        <v>0</v>
      </c>
      <c r="N23" s="9" t="s">
        <v>82</v>
      </c>
    </row>
    <row r="24" spans="2:15" ht="45" x14ac:dyDescent="0.25">
      <c r="B24" s="32"/>
      <c r="C24" s="10">
        <v>60016</v>
      </c>
      <c r="D24" s="11" t="s">
        <v>22</v>
      </c>
      <c r="E24" s="6">
        <v>20749</v>
      </c>
      <c r="F24" s="6">
        <v>0</v>
      </c>
      <c r="G24" s="6">
        <v>1538</v>
      </c>
      <c r="H24" s="6">
        <v>1538</v>
      </c>
      <c r="I24" s="6">
        <v>1538</v>
      </c>
      <c r="J24" s="6">
        <f t="shared" si="2"/>
        <v>22287</v>
      </c>
      <c r="K24" s="6">
        <v>22287</v>
      </c>
      <c r="L24" s="6">
        <v>0</v>
      </c>
      <c r="M24" s="6">
        <v>0</v>
      </c>
      <c r="N24" s="21" t="s">
        <v>86</v>
      </c>
    </row>
    <row r="25" spans="2:15" ht="30" x14ac:dyDescent="0.25">
      <c r="B25" s="32"/>
      <c r="C25" s="10">
        <v>60016</v>
      </c>
      <c r="D25" s="11" t="s">
        <v>23</v>
      </c>
      <c r="E25" s="6">
        <v>9594</v>
      </c>
      <c r="F25" s="6">
        <v>0</v>
      </c>
      <c r="G25" s="6">
        <v>150200</v>
      </c>
      <c r="H25" s="6">
        <v>150084.01999999999</v>
      </c>
      <c r="I25" s="6">
        <v>0</v>
      </c>
      <c r="J25" s="6">
        <f t="shared" si="2"/>
        <v>159678.01999999999</v>
      </c>
      <c r="K25" s="6">
        <v>159678.01999999999</v>
      </c>
      <c r="L25" s="6">
        <v>0</v>
      </c>
      <c r="M25" s="6">
        <v>0</v>
      </c>
      <c r="N25" s="21" t="s">
        <v>81</v>
      </c>
    </row>
    <row r="26" spans="2:15" ht="45" x14ac:dyDescent="0.25">
      <c r="B26" s="32"/>
      <c r="C26" s="10">
        <v>60016</v>
      </c>
      <c r="D26" s="11" t="s">
        <v>24</v>
      </c>
      <c r="E26" s="6">
        <v>8634</v>
      </c>
      <c r="F26" s="6">
        <v>0</v>
      </c>
      <c r="G26" s="6">
        <v>51975</v>
      </c>
      <c r="H26" s="6">
        <v>51954.85</v>
      </c>
      <c r="I26" s="6">
        <v>0</v>
      </c>
      <c r="J26" s="6">
        <f t="shared" si="2"/>
        <v>60588.85</v>
      </c>
      <c r="K26" s="6">
        <v>60588.85</v>
      </c>
      <c r="L26" s="6">
        <v>0</v>
      </c>
      <c r="M26" s="6">
        <v>0</v>
      </c>
      <c r="N26" s="21" t="s">
        <v>81</v>
      </c>
    </row>
    <row r="27" spans="2:15" ht="49.5" customHeight="1" x14ac:dyDescent="0.25">
      <c r="B27" s="32"/>
      <c r="C27" s="10">
        <v>60016</v>
      </c>
      <c r="D27" s="11" t="s">
        <v>70</v>
      </c>
      <c r="E27" s="6">
        <v>0</v>
      </c>
      <c r="F27" s="6">
        <v>0</v>
      </c>
      <c r="G27" s="6">
        <v>10000</v>
      </c>
      <c r="H27" s="6">
        <v>0</v>
      </c>
      <c r="I27" s="6">
        <v>0</v>
      </c>
      <c r="J27" s="6">
        <f t="shared" si="2"/>
        <v>0</v>
      </c>
      <c r="K27" s="6">
        <v>0</v>
      </c>
      <c r="L27" s="6">
        <v>0</v>
      </c>
      <c r="M27" s="6">
        <v>0</v>
      </c>
      <c r="N27" s="28" t="s">
        <v>11</v>
      </c>
    </row>
    <row r="28" spans="2:15" ht="56.25" customHeight="1" x14ac:dyDescent="0.25">
      <c r="B28" s="32"/>
      <c r="C28" s="10">
        <v>60016</v>
      </c>
      <c r="D28" s="11" t="s">
        <v>71</v>
      </c>
      <c r="E28" s="6">
        <v>0</v>
      </c>
      <c r="F28" s="6">
        <v>0</v>
      </c>
      <c r="G28" s="6">
        <v>8610</v>
      </c>
      <c r="H28" s="6">
        <v>8610</v>
      </c>
      <c r="I28" s="6">
        <v>0</v>
      </c>
      <c r="J28" s="6">
        <f t="shared" si="2"/>
        <v>8610</v>
      </c>
      <c r="K28" s="6">
        <v>8610</v>
      </c>
      <c r="L28" s="6">
        <v>0</v>
      </c>
      <c r="M28" s="6">
        <v>0</v>
      </c>
      <c r="N28" s="21" t="s">
        <v>82</v>
      </c>
    </row>
    <row r="29" spans="2:15" ht="30" x14ac:dyDescent="0.25">
      <c r="B29" s="33"/>
      <c r="C29" s="10">
        <v>60016</v>
      </c>
      <c r="D29" s="11" t="s">
        <v>65</v>
      </c>
      <c r="E29" s="6">
        <v>11070</v>
      </c>
      <c r="F29" s="6">
        <v>4428</v>
      </c>
      <c r="G29" s="6">
        <v>143100</v>
      </c>
      <c r="H29" s="6">
        <v>142937.51999999999</v>
      </c>
      <c r="I29" s="6">
        <v>0</v>
      </c>
      <c r="J29" s="6">
        <f t="shared" si="2"/>
        <v>154007.51999999999</v>
      </c>
      <c r="K29" s="6">
        <v>154007.51999999999</v>
      </c>
      <c r="L29" s="6">
        <v>0</v>
      </c>
      <c r="M29" s="6">
        <v>0</v>
      </c>
      <c r="N29" s="21" t="s">
        <v>81</v>
      </c>
    </row>
    <row r="30" spans="2:15" x14ac:dyDescent="0.25">
      <c r="B30" s="38" t="s">
        <v>2</v>
      </c>
      <c r="C30" s="38"/>
      <c r="D30" s="38"/>
      <c r="E30" s="8">
        <f>SUM(E17:E29)</f>
        <v>68374</v>
      </c>
      <c r="F30" s="8">
        <f t="shared" ref="F30:M30" si="3">SUM(F17:F29)</f>
        <v>4428</v>
      </c>
      <c r="G30" s="8">
        <f t="shared" si="3"/>
        <v>568526</v>
      </c>
      <c r="H30" s="8">
        <f t="shared" si="3"/>
        <v>496494.90999999992</v>
      </c>
      <c r="I30" s="8">
        <f t="shared" si="3"/>
        <v>1538</v>
      </c>
      <c r="J30" s="8">
        <f t="shared" si="3"/>
        <v>564868.90999999992</v>
      </c>
      <c r="K30" s="8">
        <f t="shared" si="3"/>
        <v>564868.90999999992</v>
      </c>
      <c r="L30" s="8">
        <f t="shared" si="3"/>
        <v>0</v>
      </c>
      <c r="M30" s="8">
        <f t="shared" si="3"/>
        <v>0</v>
      </c>
      <c r="N30" s="27" t="s">
        <v>11</v>
      </c>
    </row>
    <row r="31" spans="2:15" ht="60" x14ac:dyDescent="0.25">
      <c r="B31" s="31">
        <v>700</v>
      </c>
      <c r="C31" s="10">
        <v>70005</v>
      </c>
      <c r="D31" s="11" t="s">
        <v>25</v>
      </c>
      <c r="E31" s="6">
        <v>48078</v>
      </c>
      <c r="F31" s="6">
        <v>0</v>
      </c>
      <c r="G31" s="6">
        <v>10000</v>
      </c>
      <c r="H31" s="6">
        <v>7875.04</v>
      </c>
      <c r="I31" s="6">
        <v>0</v>
      </c>
      <c r="J31" s="6">
        <f t="shared" ref="J31:J36" si="4">E31+H31</f>
        <v>55953.04</v>
      </c>
      <c r="K31" s="6">
        <v>55953.04</v>
      </c>
      <c r="L31" s="6">
        <v>0</v>
      </c>
      <c r="M31" s="6">
        <v>0</v>
      </c>
      <c r="N31" s="21" t="s">
        <v>82</v>
      </c>
    </row>
    <row r="32" spans="2:15" ht="51" customHeight="1" x14ac:dyDescent="0.25">
      <c r="B32" s="32"/>
      <c r="C32" s="10">
        <v>70005</v>
      </c>
      <c r="D32" s="11" t="s">
        <v>72</v>
      </c>
      <c r="E32" s="6">
        <v>0</v>
      </c>
      <c r="F32" s="6">
        <v>0</v>
      </c>
      <c r="G32" s="6">
        <v>85000</v>
      </c>
      <c r="H32" s="6">
        <v>0</v>
      </c>
      <c r="I32" s="6">
        <v>0</v>
      </c>
      <c r="J32" s="6">
        <f t="shared" si="4"/>
        <v>0</v>
      </c>
      <c r="K32" s="6">
        <v>0</v>
      </c>
      <c r="L32" s="6">
        <v>0</v>
      </c>
      <c r="M32" s="6">
        <v>0</v>
      </c>
      <c r="N32" s="28" t="s">
        <v>11</v>
      </c>
    </row>
    <row r="33" spans="2:14" ht="70.5" customHeight="1" x14ac:dyDescent="0.25">
      <c r="B33" s="33"/>
      <c r="C33" s="10">
        <v>70005</v>
      </c>
      <c r="D33" s="11" t="s">
        <v>73</v>
      </c>
      <c r="E33" s="6">
        <v>0</v>
      </c>
      <c r="F33" s="6">
        <v>0</v>
      </c>
      <c r="G33" s="6">
        <v>10800</v>
      </c>
      <c r="H33" s="6">
        <v>10800</v>
      </c>
      <c r="I33" s="6">
        <v>10800</v>
      </c>
      <c r="J33" s="6">
        <f t="shared" si="4"/>
        <v>10800</v>
      </c>
      <c r="K33" s="6">
        <v>10800</v>
      </c>
      <c r="L33" s="6">
        <v>0</v>
      </c>
      <c r="M33" s="6">
        <v>0</v>
      </c>
      <c r="N33" s="21" t="s">
        <v>86</v>
      </c>
    </row>
    <row r="34" spans="2:14" ht="213.75" customHeight="1" x14ac:dyDescent="0.25">
      <c r="B34" s="31">
        <v>700</v>
      </c>
      <c r="C34" s="10">
        <v>70095</v>
      </c>
      <c r="D34" s="11" t="s">
        <v>38</v>
      </c>
      <c r="E34" s="6">
        <v>89729.73</v>
      </c>
      <c r="F34" s="6">
        <v>0</v>
      </c>
      <c r="G34" s="6">
        <v>1507318</v>
      </c>
      <c r="H34" s="6">
        <v>1022553.08</v>
      </c>
      <c r="I34" s="6">
        <v>0</v>
      </c>
      <c r="J34" s="6">
        <f t="shared" si="4"/>
        <v>1112282.81</v>
      </c>
      <c r="K34" s="6">
        <v>274934.32</v>
      </c>
      <c r="L34" s="6">
        <v>753613.64</v>
      </c>
      <c r="M34" s="6">
        <v>83734.850000000006</v>
      </c>
      <c r="N34" s="21" t="s">
        <v>84</v>
      </c>
    </row>
    <row r="35" spans="2:14" ht="306.75" customHeight="1" x14ac:dyDescent="0.25">
      <c r="B35" s="32"/>
      <c r="C35" s="10">
        <v>70095</v>
      </c>
      <c r="D35" s="11" t="s">
        <v>36</v>
      </c>
      <c r="E35" s="6">
        <v>132514</v>
      </c>
      <c r="F35" s="6">
        <v>0</v>
      </c>
      <c r="G35" s="6">
        <v>21000</v>
      </c>
      <c r="H35" s="6">
        <v>18312.79</v>
      </c>
      <c r="I35" s="6">
        <v>0</v>
      </c>
      <c r="J35" s="6">
        <f t="shared" si="4"/>
        <v>150826.79</v>
      </c>
      <c r="K35" s="6">
        <v>150826.79</v>
      </c>
      <c r="L35" s="6">
        <v>0</v>
      </c>
      <c r="M35" s="6">
        <v>0</v>
      </c>
      <c r="N35" s="21" t="s">
        <v>83</v>
      </c>
    </row>
    <row r="36" spans="2:14" ht="30" x14ac:dyDescent="0.25">
      <c r="B36" s="33"/>
      <c r="C36" s="10">
        <v>70005</v>
      </c>
      <c r="D36" s="11" t="s">
        <v>26</v>
      </c>
      <c r="E36" s="6">
        <v>0</v>
      </c>
      <c r="F36" s="6">
        <v>0</v>
      </c>
      <c r="G36" s="6">
        <v>40000</v>
      </c>
      <c r="H36" s="6">
        <v>32183.5</v>
      </c>
      <c r="I36" s="6">
        <v>0</v>
      </c>
      <c r="J36" s="6">
        <f t="shared" si="4"/>
        <v>32183.5</v>
      </c>
      <c r="K36" s="6">
        <v>32183.5</v>
      </c>
      <c r="L36" s="6">
        <v>0</v>
      </c>
      <c r="M36" s="6">
        <v>0</v>
      </c>
      <c r="N36" s="21" t="s">
        <v>81</v>
      </c>
    </row>
    <row r="37" spans="2:14" x14ac:dyDescent="0.25">
      <c r="B37" s="38" t="s">
        <v>3</v>
      </c>
      <c r="C37" s="38"/>
      <c r="D37" s="38"/>
      <c r="E37" s="8">
        <f>SUM(E31:E36)</f>
        <v>270321.73</v>
      </c>
      <c r="F37" s="8">
        <f t="shared" ref="F37:M37" si="5">SUM(F31:F36)</f>
        <v>0</v>
      </c>
      <c r="G37" s="8">
        <f t="shared" si="5"/>
        <v>1674118</v>
      </c>
      <c r="H37" s="8">
        <f t="shared" si="5"/>
        <v>1091724.4099999999</v>
      </c>
      <c r="I37" s="8">
        <f t="shared" si="5"/>
        <v>10800</v>
      </c>
      <c r="J37" s="8">
        <f t="shared" si="5"/>
        <v>1362046.1400000001</v>
      </c>
      <c r="K37" s="8">
        <f t="shared" si="5"/>
        <v>524697.65</v>
      </c>
      <c r="L37" s="8">
        <f t="shared" si="5"/>
        <v>753613.64</v>
      </c>
      <c r="M37" s="8">
        <f t="shared" si="5"/>
        <v>83734.850000000006</v>
      </c>
      <c r="N37" s="29" t="s">
        <v>11</v>
      </c>
    </row>
    <row r="38" spans="2:14" ht="172.5" customHeight="1" x14ac:dyDescent="0.25">
      <c r="B38" s="24">
        <v>750</v>
      </c>
      <c r="C38" s="22">
        <v>75023</v>
      </c>
      <c r="D38" s="9" t="s">
        <v>74</v>
      </c>
      <c r="E38" s="6">
        <v>0</v>
      </c>
      <c r="F38" s="6">
        <v>0</v>
      </c>
      <c r="G38" s="6">
        <v>17220</v>
      </c>
      <c r="H38" s="6">
        <v>17220</v>
      </c>
      <c r="I38" s="6">
        <v>0</v>
      </c>
      <c r="J38" s="6">
        <f>E38+G38</f>
        <v>17220</v>
      </c>
      <c r="K38" s="6">
        <v>17220</v>
      </c>
      <c r="L38" s="6">
        <v>0</v>
      </c>
      <c r="M38" s="6">
        <v>0</v>
      </c>
      <c r="N38" s="21" t="s">
        <v>86</v>
      </c>
    </row>
    <row r="39" spans="2:14" x14ac:dyDescent="0.25">
      <c r="B39" s="40" t="s">
        <v>75</v>
      </c>
      <c r="C39" s="41"/>
      <c r="D39" s="42"/>
      <c r="E39" s="8">
        <f>SUM(E38)</f>
        <v>0</v>
      </c>
      <c r="F39" s="8">
        <f t="shared" ref="F39:M39" si="6">SUM(F38)</f>
        <v>0</v>
      </c>
      <c r="G39" s="8">
        <f t="shared" si="6"/>
        <v>17220</v>
      </c>
      <c r="H39" s="8">
        <f t="shared" si="6"/>
        <v>17220</v>
      </c>
      <c r="I39" s="8">
        <f t="shared" si="6"/>
        <v>0</v>
      </c>
      <c r="J39" s="8">
        <f t="shared" si="6"/>
        <v>17220</v>
      </c>
      <c r="K39" s="8">
        <f t="shared" si="6"/>
        <v>17220</v>
      </c>
      <c r="L39" s="8">
        <f t="shared" si="6"/>
        <v>0</v>
      </c>
      <c r="M39" s="8">
        <f t="shared" si="6"/>
        <v>0</v>
      </c>
      <c r="N39" s="29" t="s">
        <v>1</v>
      </c>
    </row>
    <row r="40" spans="2:14" x14ac:dyDescent="0.25">
      <c r="B40" s="2">
        <v>754</v>
      </c>
      <c r="C40" s="10">
        <v>75421</v>
      </c>
      <c r="D40" s="11" t="s">
        <v>27</v>
      </c>
      <c r="E40" s="6">
        <v>0</v>
      </c>
      <c r="F40" s="6">
        <v>0</v>
      </c>
      <c r="G40" s="6">
        <v>4000</v>
      </c>
      <c r="H40" s="6">
        <v>0</v>
      </c>
      <c r="I40" s="6">
        <v>0</v>
      </c>
      <c r="J40" s="6">
        <f>E40+H40</f>
        <v>0</v>
      </c>
      <c r="K40" s="12">
        <v>0</v>
      </c>
      <c r="L40" s="6">
        <v>0</v>
      </c>
      <c r="M40" s="6">
        <v>0</v>
      </c>
      <c r="N40" s="28" t="s">
        <v>11</v>
      </c>
    </row>
    <row r="41" spans="2:14" x14ac:dyDescent="0.25">
      <c r="B41" s="38" t="s">
        <v>28</v>
      </c>
      <c r="C41" s="38"/>
      <c r="D41" s="38"/>
      <c r="E41" s="8">
        <f>SUM(E40)</f>
        <v>0</v>
      </c>
      <c r="F41" s="8">
        <f t="shared" ref="F41:M41" si="7">SUM(F40)</f>
        <v>0</v>
      </c>
      <c r="G41" s="8">
        <f t="shared" si="7"/>
        <v>4000</v>
      </c>
      <c r="H41" s="8">
        <f t="shared" si="7"/>
        <v>0</v>
      </c>
      <c r="I41" s="8">
        <f t="shared" si="7"/>
        <v>0</v>
      </c>
      <c r="J41" s="8">
        <f t="shared" si="7"/>
        <v>0</v>
      </c>
      <c r="K41" s="8">
        <f t="shared" si="7"/>
        <v>0</v>
      </c>
      <c r="L41" s="8">
        <f t="shared" si="7"/>
        <v>0</v>
      </c>
      <c r="M41" s="8">
        <f t="shared" si="7"/>
        <v>0</v>
      </c>
      <c r="N41" s="27" t="s">
        <v>11</v>
      </c>
    </row>
    <row r="42" spans="2:14" ht="30" x14ac:dyDescent="0.3">
      <c r="B42" s="31">
        <v>801</v>
      </c>
      <c r="C42" s="2">
        <v>80148</v>
      </c>
      <c r="D42" s="13" t="s">
        <v>57</v>
      </c>
      <c r="E42" s="6">
        <v>0</v>
      </c>
      <c r="F42" s="6">
        <v>0</v>
      </c>
      <c r="G42" s="6">
        <v>15400</v>
      </c>
      <c r="H42" s="6">
        <v>15399.97</v>
      </c>
      <c r="I42" s="6">
        <v>0</v>
      </c>
      <c r="J42" s="6">
        <f>E42+H42</f>
        <v>15399.97</v>
      </c>
      <c r="K42" s="6">
        <v>15399.97</v>
      </c>
      <c r="L42" s="6">
        <v>0</v>
      </c>
      <c r="M42" s="6">
        <v>0</v>
      </c>
      <c r="N42" s="9" t="s">
        <v>81</v>
      </c>
    </row>
    <row r="43" spans="2:14" ht="225" x14ac:dyDescent="0.3">
      <c r="B43" s="32"/>
      <c r="C43" s="2">
        <v>80195</v>
      </c>
      <c r="D43" s="13" t="s">
        <v>62</v>
      </c>
      <c r="E43" s="6">
        <v>0</v>
      </c>
      <c r="F43" s="6">
        <v>0</v>
      </c>
      <c r="G43" s="6">
        <v>94572</v>
      </c>
      <c r="H43" s="6">
        <v>94552.17</v>
      </c>
      <c r="I43" s="6">
        <v>0</v>
      </c>
      <c r="J43" s="6">
        <f t="shared" ref="J43:J56" si="8">E43+H43</f>
        <v>94552.17</v>
      </c>
      <c r="K43" s="6">
        <v>94552.17</v>
      </c>
      <c r="L43" s="6">
        <v>0</v>
      </c>
      <c r="M43" s="6">
        <v>0</v>
      </c>
      <c r="N43" s="9" t="s">
        <v>81</v>
      </c>
    </row>
    <row r="44" spans="2:14" ht="60" x14ac:dyDescent="0.3">
      <c r="B44" s="33"/>
      <c r="C44" s="2">
        <v>80195</v>
      </c>
      <c r="D44" s="13" t="s">
        <v>30</v>
      </c>
      <c r="E44" s="6">
        <v>0</v>
      </c>
      <c r="F44" s="6">
        <v>0</v>
      </c>
      <c r="G44" s="6">
        <v>30000</v>
      </c>
      <c r="H44" s="6">
        <v>29520</v>
      </c>
      <c r="I44" s="6">
        <v>11808</v>
      </c>
      <c r="J44" s="6">
        <f t="shared" si="8"/>
        <v>29520</v>
      </c>
      <c r="K44" s="6">
        <v>29520</v>
      </c>
      <c r="L44" s="6">
        <v>0</v>
      </c>
      <c r="M44" s="6">
        <v>0</v>
      </c>
      <c r="N44" s="14" t="s">
        <v>86</v>
      </c>
    </row>
    <row r="45" spans="2:14" x14ac:dyDescent="0.25">
      <c r="B45" s="38" t="s">
        <v>29</v>
      </c>
      <c r="C45" s="38"/>
      <c r="D45" s="38"/>
      <c r="E45" s="8">
        <f>SUM(E42:E44)</f>
        <v>0</v>
      </c>
      <c r="F45" s="8">
        <f t="shared" ref="F45:M45" si="9">SUM(F42:F44)</f>
        <v>0</v>
      </c>
      <c r="G45" s="8">
        <f t="shared" si="9"/>
        <v>139972</v>
      </c>
      <c r="H45" s="8">
        <f t="shared" si="9"/>
        <v>139472.14000000001</v>
      </c>
      <c r="I45" s="8">
        <f t="shared" si="9"/>
        <v>11808</v>
      </c>
      <c r="J45" s="8">
        <f t="shared" si="9"/>
        <v>139472.14000000001</v>
      </c>
      <c r="K45" s="8">
        <f t="shared" si="9"/>
        <v>139472.14000000001</v>
      </c>
      <c r="L45" s="8">
        <f t="shared" si="9"/>
        <v>0</v>
      </c>
      <c r="M45" s="8">
        <f t="shared" si="9"/>
        <v>0</v>
      </c>
      <c r="N45" s="27" t="s">
        <v>11</v>
      </c>
    </row>
    <row r="46" spans="2:14" ht="30" x14ac:dyDescent="0.25">
      <c r="B46" s="31">
        <v>900</v>
      </c>
      <c r="C46" s="10">
        <v>90001</v>
      </c>
      <c r="D46" s="11" t="s">
        <v>31</v>
      </c>
      <c r="E46" s="6">
        <v>0</v>
      </c>
      <c r="F46" s="6">
        <v>0</v>
      </c>
      <c r="G46" s="6">
        <v>10000</v>
      </c>
      <c r="H46" s="6">
        <v>9677.64</v>
      </c>
      <c r="I46" s="6">
        <v>0</v>
      </c>
      <c r="J46" s="6">
        <f t="shared" si="8"/>
        <v>9677.64</v>
      </c>
      <c r="K46" s="6">
        <v>9677.64</v>
      </c>
      <c r="L46" s="6">
        <v>0</v>
      </c>
      <c r="M46" s="6">
        <v>0</v>
      </c>
      <c r="N46" s="21" t="s">
        <v>81</v>
      </c>
    </row>
    <row r="47" spans="2:14" ht="150" x14ac:dyDescent="0.25">
      <c r="B47" s="32"/>
      <c r="C47" s="10">
        <v>90002</v>
      </c>
      <c r="D47" s="11" t="s">
        <v>32</v>
      </c>
      <c r="E47" s="6">
        <v>18696</v>
      </c>
      <c r="F47" s="6">
        <v>0</v>
      </c>
      <c r="G47" s="6">
        <v>278229</v>
      </c>
      <c r="H47" s="6">
        <v>256769.2</v>
      </c>
      <c r="I47" s="6">
        <v>0</v>
      </c>
      <c r="J47" s="6">
        <f t="shared" si="8"/>
        <v>275465.2</v>
      </c>
      <c r="K47" s="6">
        <v>275465.2</v>
      </c>
      <c r="L47" s="6">
        <v>0</v>
      </c>
      <c r="M47" s="6">
        <v>0</v>
      </c>
      <c r="N47" s="21" t="s">
        <v>81</v>
      </c>
    </row>
    <row r="48" spans="2:14" ht="30" x14ac:dyDescent="0.25">
      <c r="B48" s="32"/>
      <c r="C48" s="10">
        <v>90004</v>
      </c>
      <c r="D48" s="11" t="s">
        <v>33</v>
      </c>
      <c r="E48" s="6">
        <v>0</v>
      </c>
      <c r="F48" s="6">
        <v>0</v>
      </c>
      <c r="G48" s="6">
        <v>7200</v>
      </c>
      <c r="H48" s="6">
        <v>7198</v>
      </c>
      <c r="I48" s="6">
        <v>0</v>
      </c>
      <c r="J48" s="6">
        <f t="shared" si="8"/>
        <v>7198</v>
      </c>
      <c r="K48" s="6">
        <v>7198</v>
      </c>
      <c r="L48" s="6">
        <v>0</v>
      </c>
      <c r="M48" s="6">
        <v>0</v>
      </c>
      <c r="N48" s="21" t="s">
        <v>81</v>
      </c>
    </row>
    <row r="49" spans="2:14" ht="45" x14ac:dyDescent="0.25">
      <c r="B49" s="32"/>
      <c r="C49" s="10">
        <v>90015</v>
      </c>
      <c r="D49" s="11" t="s">
        <v>34</v>
      </c>
      <c r="E49" s="15">
        <v>11700</v>
      </c>
      <c r="F49" s="15">
        <v>0</v>
      </c>
      <c r="G49" s="15">
        <v>78000</v>
      </c>
      <c r="H49" s="15">
        <v>78000</v>
      </c>
      <c r="I49" s="15">
        <v>409.05</v>
      </c>
      <c r="J49" s="6">
        <f t="shared" si="8"/>
        <v>89700</v>
      </c>
      <c r="K49" s="15">
        <v>89700</v>
      </c>
      <c r="L49" s="15">
        <v>0</v>
      </c>
      <c r="M49" s="15">
        <v>0</v>
      </c>
      <c r="N49" s="21" t="s">
        <v>90</v>
      </c>
    </row>
    <row r="50" spans="2:14" ht="45" customHeight="1" x14ac:dyDescent="0.25">
      <c r="B50" s="33"/>
      <c r="C50" s="10">
        <v>90015</v>
      </c>
      <c r="D50" s="11" t="s">
        <v>76</v>
      </c>
      <c r="E50" s="15">
        <v>0</v>
      </c>
      <c r="F50" s="15">
        <v>0</v>
      </c>
      <c r="G50" s="15">
        <v>30000</v>
      </c>
      <c r="H50" s="15">
        <v>7426.92</v>
      </c>
      <c r="I50" s="15">
        <v>1840</v>
      </c>
      <c r="J50" s="6">
        <f t="shared" si="8"/>
        <v>7426.92</v>
      </c>
      <c r="K50" s="15">
        <v>7426.92</v>
      </c>
      <c r="L50" s="15">
        <v>0</v>
      </c>
      <c r="M50" s="15">
        <v>0</v>
      </c>
      <c r="N50" s="21" t="s">
        <v>82</v>
      </c>
    </row>
    <row r="51" spans="2:14" ht="114" customHeight="1" x14ac:dyDescent="0.25">
      <c r="B51" s="32">
        <v>900</v>
      </c>
      <c r="C51" s="10">
        <v>90015</v>
      </c>
      <c r="D51" s="11" t="s">
        <v>88</v>
      </c>
      <c r="E51" s="15">
        <v>0</v>
      </c>
      <c r="F51" s="15">
        <v>0</v>
      </c>
      <c r="G51" s="15">
        <v>10000</v>
      </c>
      <c r="H51" s="15">
        <v>6800</v>
      </c>
      <c r="I51" s="15">
        <v>6800</v>
      </c>
      <c r="J51" s="6">
        <f t="shared" si="8"/>
        <v>6800</v>
      </c>
      <c r="K51" s="15">
        <v>6800</v>
      </c>
      <c r="L51" s="15">
        <v>0</v>
      </c>
      <c r="M51" s="15">
        <v>0</v>
      </c>
      <c r="N51" s="21" t="s">
        <v>86</v>
      </c>
    </row>
    <row r="52" spans="2:14" ht="95.25" customHeight="1" x14ac:dyDescent="0.25">
      <c r="B52" s="33"/>
      <c r="C52" s="10">
        <v>90095</v>
      </c>
      <c r="D52" s="11" t="s">
        <v>35</v>
      </c>
      <c r="E52" s="15">
        <v>0</v>
      </c>
      <c r="F52" s="15">
        <v>0</v>
      </c>
      <c r="G52" s="15">
        <v>31119</v>
      </c>
      <c r="H52" s="15">
        <v>31119</v>
      </c>
      <c r="I52" s="15">
        <v>31119</v>
      </c>
      <c r="J52" s="6">
        <f t="shared" si="8"/>
        <v>31119</v>
      </c>
      <c r="K52" s="16">
        <v>31119</v>
      </c>
      <c r="L52" s="15">
        <v>0</v>
      </c>
      <c r="M52" s="15">
        <v>0</v>
      </c>
      <c r="N52" s="21" t="s">
        <v>86</v>
      </c>
    </row>
    <row r="53" spans="2:14" x14ac:dyDescent="0.25">
      <c r="B53" s="38" t="s">
        <v>4</v>
      </c>
      <c r="C53" s="38"/>
      <c r="D53" s="38"/>
      <c r="E53" s="8">
        <f t="shared" ref="E53:M53" si="10">SUM(E46:E52)</f>
        <v>30396</v>
      </c>
      <c r="F53" s="8">
        <f t="shared" si="10"/>
        <v>0</v>
      </c>
      <c r="G53" s="8">
        <f t="shared" si="10"/>
        <v>444548</v>
      </c>
      <c r="H53" s="8">
        <f t="shared" si="10"/>
        <v>396990.76</v>
      </c>
      <c r="I53" s="8">
        <f t="shared" si="10"/>
        <v>40168.050000000003</v>
      </c>
      <c r="J53" s="8">
        <f t="shared" si="10"/>
        <v>427386.76</v>
      </c>
      <c r="K53" s="8">
        <f t="shared" si="10"/>
        <v>427386.76</v>
      </c>
      <c r="L53" s="8">
        <f t="shared" si="10"/>
        <v>0</v>
      </c>
      <c r="M53" s="8">
        <f t="shared" si="10"/>
        <v>0</v>
      </c>
      <c r="N53" s="17" t="s">
        <v>11</v>
      </c>
    </row>
    <row r="54" spans="2:14" ht="60" x14ac:dyDescent="0.25">
      <c r="B54" s="44">
        <v>921</v>
      </c>
      <c r="C54" s="10">
        <v>92109</v>
      </c>
      <c r="D54" s="11" t="s">
        <v>37</v>
      </c>
      <c r="E54" s="6">
        <v>0</v>
      </c>
      <c r="F54" s="6">
        <v>0</v>
      </c>
      <c r="G54" s="6">
        <v>6200</v>
      </c>
      <c r="H54" s="6">
        <v>6200</v>
      </c>
      <c r="I54" s="6">
        <v>0</v>
      </c>
      <c r="J54" s="6">
        <f t="shared" si="8"/>
        <v>6200</v>
      </c>
      <c r="K54" s="6">
        <v>6200</v>
      </c>
      <c r="L54" s="6">
        <v>0</v>
      </c>
      <c r="M54" s="6">
        <v>0</v>
      </c>
      <c r="N54" s="18" t="s">
        <v>81</v>
      </c>
    </row>
    <row r="55" spans="2:14" ht="90" x14ac:dyDescent="0.25">
      <c r="B55" s="44"/>
      <c r="C55" s="10">
        <v>92109</v>
      </c>
      <c r="D55" s="11" t="s">
        <v>58</v>
      </c>
      <c r="E55" s="6">
        <v>0</v>
      </c>
      <c r="F55" s="6">
        <v>0</v>
      </c>
      <c r="G55" s="6">
        <v>3936</v>
      </c>
      <c r="H55" s="6">
        <v>3936</v>
      </c>
      <c r="I55" s="6">
        <v>1574.4</v>
      </c>
      <c r="J55" s="6">
        <f t="shared" si="8"/>
        <v>3936</v>
      </c>
      <c r="K55" s="6">
        <v>3936</v>
      </c>
      <c r="L55" s="6">
        <v>0</v>
      </c>
      <c r="M55" s="6">
        <v>0</v>
      </c>
      <c r="N55" s="18" t="s">
        <v>89</v>
      </c>
    </row>
    <row r="56" spans="2:14" ht="32.25" customHeight="1" x14ac:dyDescent="0.25">
      <c r="B56" s="44"/>
      <c r="C56" s="10">
        <v>92109</v>
      </c>
      <c r="D56" s="11" t="s">
        <v>77</v>
      </c>
      <c r="E56" s="6">
        <v>0</v>
      </c>
      <c r="F56" s="6">
        <v>0</v>
      </c>
      <c r="G56" s="6">
        <v>5446</v>
      </c>
      <c r="H56" s="6">
        <v>5445.79</v>
      </c>
      <c r="I56" s="6">
        <v>0</v>
      </c>
      <c r="J56" s="6">
        <f t="shared" si="8"/>
        <v>5445.79</v>
      </c>
      <c r="K56" s="6">
        <v>5445.79</v>
      </c>
      <c r="L56" s="6">
        <v>0</v>
      </c>
      <c r="M56" s="6">
        <v>0</v>
      </c>
      <c r="N56" s="18" t="s">
        <v>81</v>
      </c>
    </row>
    <row r="57" spans="2:14" x14ac:dyDescent="0.25">
      <c r="B57" s="38" t="s">
        <v>5</v>
      </c>
      <c r="C57" s="38"/>
      <c r="D57" s="38"/>
      <c r="E57" s="8">
        <f t="shared" ref="E57:M57" si="11">SUM(E54:E56)</f>
        <v>0</v>
      </c>
      <c r="F57" s="8">
        <f t="shared" si="11"/>
        <v>0</v>
      </c>
      <c r="G57" s="8">
        <f t="shared" si="11"/>
        <v>15582</v>
      </c>
      <c r="H57" s="8">
        <f t="shared" si="11"/>
        <v>15581.79</v>
      </c>
      <c r="I57" s="8">
        <f t="shared" si="11"/>
        <v>1574.4</v>
      </c>
      <c r="J57" s="8">
        <f t="shared" si="11"/>
        <v>15581.79</v>
      </c>
      <c r="K57" s="8">
        <f t="shared" si="11"/>
        <v>15581.79</v>
      </c>
      <c r="L57" s="8">
        <f t="shared" si="11"/>
        <v>0</v>
      </c>
      <c r="M57" s="8">
        <f t="shared" si="11"/>
        <v>0</v>
      </c>
      <c r="N57" s="17" t="s">
        <v>11</v>
      </c>
    </row>
    <row r="58" spans="2:14" ht="30" x14ac:dyDescent="0.25">
      <c r="B58" s="24">
        <v>926</v>
      </c>
      <c r="C58" s="2">
        <v>92601</v>
      </c>
      <c r="D58" s="9" t="s">
        <v>39</v>
      </c>
      <c r="E58" s="6">
        <v>0</v>
      </c>
      <c r="F58" s="6">
        <v>0</v>
      </c>
      <c r="G58" s="6">
        <v>15000</v>
      </c>
      <c r="H58" s="6">
        <v>14760</v>
      </c>
      <c r="I58" s="6">
        <v>0</v>
      </c>
      <c r="J58" s="6">
        <f>E58+H58</f>
        <v>14760</v>
      </c>
      <c r="K58" s="6">
        <v>14760</v>
      </c>
      <c r="L58" s="6">
        <v>0</v>
      </c>
      <c r="M58" s="6">
        <v>0</v>
      </c>
      <c r="N58" s="18" t="s">
        <v>81</v>
      </c>
    </row>
    <row r="59" spans="2:14" x14ac:dyDescent="0.25">
      <c r="B59" s="38" t="s">
        <v>46</v>
      </c>
      <c r="C59" s="38"/>
      <c r="D59" s="38"/>
      <c r="E59" s="8">
        <f>SUM(E58)</f>
        <v>0</v>
      </c>
      <c r="F59" s="8">
        <f t="shared" ref="F59:M59" si="12">SUM(F58)</f>
        <v>0</v>
      </c>
      <c r="G59" s="8">
        <f t="shared" si="12"/>
        <v>15000</v>
      </c>
      <c r="H59" s="8">
        <f t="shared" si="12"/>
        <v>14760</v>
      </c>
      <c r="I59" s="8">
        <f t="shared" si="12"/>
        <v>0</v>
      </c>
      <c r="J59" s="8">
        <f t="shared" si="12"/>
        <v>14760</v>
      </c>
      <c r="K59" s="8">
        <f t="shared" si="12"/>
        <v>14760</v>
      </c>
      <c r="L59" s="8">
        <f t="shared" si="12"/>
        <v>0</v>
      </c>
      <c r="M59" s="8">
        <f t="shared" si="12"/>
        <v>0</v>
      </c>
      <c r="N59" s="17" t="s">
        <v>11</v>
      </c>
    </row>
    <row r="60" spans="2:14" x14ac:dyDescent="0.25">
      <c r="B60" s="46" t="s">
        <v>47</v>
      </c>
      <c r="C60" s="46"/>
      <c r="D60" s="46"/>
      <c r="E60" s="8">
        <f t="shared" ref="E60:F60" si="13">E16+E30+E37+E39+E41+E45+E53+E57+E59</f>
        <v>378070.73</v>
      </c>
      <c r="F60" s="8">
        <f t="shared" si="13"/>
        <v>4428</v>
      </c>
      <c r="G60" s="8">
        <f>G16+G30+G37+G39+G41+G45+G53+G57+G59</f>
        <v>3116936.67</v>
      </c>
      <c r="H60" s="8">
        <f t="shared" ref="H60:M60" si="14">H16+H30+H37+H39+H41+H45+H53+H57+H59</f>
        <v>2404093.7299999995</v>
      </c>
      <c r="I60" s="8">
        <f t="shared" si="14"/>
        <v>65888.45</v>
      </c>
      <c r="J60" s="8">
        <f t="shared" si="14"/>
        <v>2782164.46</v>
      </c>
      <c r="K60" s="8">
        <f t="shared" si="14"/>
        <v>1822356.51</v>
      </c>
      <c r="L60" s="8">
        <f t="shared" si="14"/>
        <v>868334.64</v>
      </c>
      <c r="M60" s="8">
        <f t="shared" si="14"/>
        <v>91473.310000000012</v>
      </c>
      <c r="N60" s="17" t="s">
        <v>11</v>
      </c>
    </row>
    <row r="61" spans="2:14" x14ac:dyDescent="0.25">
      <c r="B61" s="38" t="s">
        <v>6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 ht="45" x14ac:dyDescent="0.25">
      <c r="B62" s="25" t="s">
        <v>59</v>
      </c>
      <c r="C62" s="4" t="s">
        <v>60</v>
      </c>
      <c r="D62" s="9" t="s">
        <v>7</v>
      </c>
      <c r="E62" s="6">
        <v>0</v>
      </c>
      <c r="F62" s="6">
        <v>0</v>
      </c>
      <c r="G62" s="6">
        <v>528000</v>
      </c>
      <c r="H62" s="6">
        <v>528000</v>
      </c>
      <c r="I62" s="6">
        <v>0</v>
      </c>
      <c r="J62" s="6">
        <f>E62+H62</f>
        <v>528000</v>
      </c>
      <c r="K62" s="6">
        <v>528000</v>
      </c>
      <c r="L62" s="6">
        <v>0</v>
      </c>
      <c r="M62" s="6">
        <v>0</v>
      </c>
      <c r="N62" s="16" t="s">
        <v>11</v>
      </c>
    </row>
    <row r="63" spans="2:14" ht="60" x14ac:dyDescent="0.25">
      <c r="B63" s="24">
        <v>400</v>
      </c>
      <c r="C63" s="2">
        <v>40095</v>
      </c>
      <c r="D63" s="5" t="s">
        <v>8</v>
      </c>
      <c r="E63" s="6">
        <v>0</v>
      </c>
      <c r="F63" s="6">
        <v>0</v>
      </c>
      <c r="G63" s="6">
        <v>20000</v>
      </c>
      <c r="H63" s="6">
        <v>0</v>
      </c>
      <c r="I63" s="6">
        <v>0</v>
      </c>
      <c r="J63" s="6">
        <f t="shared" ref="J63:J71" si="15">E63+H63</f>
        <v>0</v>
      </c>
      <c r="K63" s="6">
        <v>0</v>
      </c>
      <c r="L63" s="6">
        <v>0</v>
      </c>
      <c r="M63" s="6">
        <v>0</v>
      </c>
      <c r="N63" s="16" t="s">
        <v>11</v>
      </c>
    </row>
    <row r="64" spans="2:14" ht="105" x14ac:dyDescent="0.25">
      <c r="B64" s="30">
        <v>600</v>
      </c>
      <c r="C64" s="2">
        <v>60014</v>
      </c>
      <c r="D64" s="5" t="s">
        <v>78</v>
      </c>
      <c r="E64" s="6">
        <v>0</v>
      </c>
      <c r="F64" s="6">
        <v>0</v>
      </c>
      <c r="G64" s="6">
        <v>51500</v>
      </c>
      <c r="H64" s="6">
        <v>51496.84</v>
      </c>
      <c r="I64" s="6">
        <v>0</v>
      </c>
      <c r="J64" s="6">
        <f t="shared" si="15"/>
        <v>51496.84</v>
      </c>
      <c r="K64" s="6">
        <v>51496.84</v>
      </c>
      <c r="L64" s="6">
        <v>0</v>
      </c>
      <c r="M64" s="6">
        <v>0</v>
      </c>
      <c r="N64" s="16" t="s">
        <v>11</v>
      </c>
    </row>
    <row r="65" spans="2:14" ht="105" x14ac:dyDescent="0.25">
      <c r="B65" s="31">
        <v>600</v>
      </c>
      <c r="C65" s="2">
        <v>60014</v>
      </c>
      <c r="D65" s="5" t="s">
        <v>79</v>
      </c>
      <c r="E65" s="6">
        <v>0</v>
      </c>
      <c r="F65" s="6">
        <v>0</v>
      </c>
      <c r="G65" s="6">
        <v>27491</v>
      </c>
      <c r="H65" s="6">
        <v>27490.5</v>
      </c>
      <c r="I65" s="6">
        <v>0</v>
      </c>
      <c r="J65" s="6">
        <f t="shared" si="15"/>
        <v>27490.5</v>
      </c>
      <c r="K65" s="6">
        <v>27490.5</v>
      </c>
      <c r="L65" s="6">
        <v>0</v>
      </c>
      <c r="M65" s="6">
        <v>0</v>
      </c>
      <c r="N65" s="16" t="s">
        <v>11</v>
      </c>
    </row>
    <row r="66" spans="2:14" ht="150" x14ac:dyDescent="0.25">
      <c r="B66" s="32"/>
      <c r="C66" s="2">
        <v>60014</v>
      </c>
      <c r="D66" s="5" t="s">
        <v>93</v>
      </c>
      <c r="E66" s="6">
        <v>0</v>
      </c>
      <c r="F66" s="6">
        <v>0</v>
      </c>
      <c r="G66" s="6">
        <v>292500</v>
      </c>
      <c r="H66" s="6">
        <v>287500</v>
      </c>
      <c r="I66" s="6">
        <v>0</v>
      </c>
      <c r="J66" s="6">
        <f t="shared" si="15"/>
        <v>287500</v>
      </c>
      <c r="K66" s="6">
        <v>287500</v>
      </c>
      <c r="L66" s="6">
        <v>0</v>
      </c>
      <c r="M66" s="6">
        <v>0</v>
      </c>
      <c r="N66" s="16" t="s">
        <v>11</v>
      </c>
    </row>
    <row r="67" spans="2:14" ht="93" customHeight="1" x14ac:dyDescent="0.25">
      <c r="B67" s="33"/>
      <c r="C67" s="23">
        <v>60014</v>
      </c>
      <c r="D67" s="5" t="s">
        <v>87</v>
      </c>
      <c r="E67" s="6">
        <v>0</v>
      </c>
      <c r="F67" s="6">
        <v>0</v>
      </c>
      <c r="G67" s="6">
        <v>246601</v>
      </c>
      <c r="H67" s="6">
        <v>246601</v>
      </c>
      <c r="I67" s="6">
        <v>0</v>
      </c>
      <c r="J67" s="6">
        <f t="shared" si="15"/>
        <v>246601</v>
      </c>
      <c r="K67" s="6">
        <v>246601</v>
      </c>
      <c r="L67" s="6">
        <v>0</v>
      </c>
      <c r="M67" s="6">
        <v>0</v>
      </c>
      <c r="N67" s="16" t="s">
        <v>11</v>
      </c>
    </row>
    <row r="68" spans="2:14" ht="85.5" customHeight="1" x14ac:dyDescent="0.25">
      <c r="B68" s="31">
        <v>754</v>
      </c>
      <c r="C68" s="23">
        <v>75405</v>
      </c>
      <c r="D68" s="5" t="s">
        <v>92</v>
      </c>
      <c r="E68" s="6">
        <v>0</v>
      </c>
      <c r="F68" s="6">
        <v>0</v>
      </c>
      <c r="G68" s="6">
        <v>22500</v>
      </c>
      <c r="H68" s="6">
        <v>22500</v>
      </c>
      <c r="I68" s="6">
        <v>0</v>
      </c>
      <c r="J68" s="6">
        <f t="shared" si="15"/>
        <v>22500</v>
      </c>
      <c r="K68" s="6">
        <v>22500</v>
      </c>
      <c r="L68" s="6">
        <v>0</v>
      </c>
      <c r="M68" s="6">
        <v>0</v>
      </c>
      <c r="N68" s="16" t="s">
        <v>11</v>
      </c>
    </row>
    <row r="69" spans="2:14" ht="75" x14ac:dyDescent="0.25">
      <c r="B69" s="33"/>
      <c r="C69" s="2">
        <v>75411</v>
      </c>
      <c r="D69" s="5" t="s">
        <v>92</v>
      </c>
      <c r="E69" s="6">
        <v>0</v>
      </c>
      <c r="F69" s="6">
        <v>0</v>
      </c>
      <c r="G69" s="6">
        <v>6700</v>
      </c>
      <c r="H69" s="6">
        <v>6000</v>
      </c>
      <c r="I69" s="6">
        <v>0</v>
      </c>
      <c r="J69" s="6">
        <f t="shared" si="15"/>
        <v>6000</v>
      </c>
      <c r="K69" s="6">
        <v>0</v>
      </c>
      <c r="L69" s="6">
        <v>0</v>
      </c>
      <c r="M69" s="6">
        <v>0</v>
      </c>
      <c r="N69" s="16" t="s">
        <v>11</v>
      </c>
    </row>
    <row r="70" spans="2:14" ht="60" x14ac:dyDescent="0.25">
      <c r="B70" s="34">
        <v>900</v>
      </c>
      <c r="C70" s="10">
        <v>90001</v>
      </c>
      <c r="D70" s="11" t="s">
        <v>9</v>
      </c>
      <c r="E70" s="15">
        <v>0</v>
      </c>
      <c r="F70" s="15">
        <v>0</v>
      </c>
      <c r="G70" s="15">
        <v>42700</v>
      </c>
      <c r="H70" s="15">
        <v>0</v>
      </c>
      <c r="I70" s="15">
        <v>0</v>
      </c>
      <c r="J70" s="6">
        <f t="shared" si="15"/>
        <v>0</v>
      </c>
      <c r="K70" s="15">
        <v>0</v>
      </c>
      <c r="L70" s="15">
        <v>0</v>
      </c>
      <c r="M70" s="15">
        <v>0</v>
      </c>
      <c r="N70" s="16" t="s">
        <v>11</v>
      </c>
    </row>
    <row r="71" spans="2:14" ht="75" x14ac:dyDescent="0.25">
      <c r="B71" s="35"/>
      <c r="C71" s="10">
        <v>90002</v>
      </c>
      <c r="D71" s="11" t="s">
        <v>10</v>
      </c>
      <c r="E71" s="15">
        <v>0</v>
      </c>
      <c r="F71" s="15">
        <v>0</v>
      </c>
      <c r="G71" s="15">
        <v>15000</v>
      </c>
      <c r="H71" s="15">
        <v>0</v>
      </c>
      <c r="I71" s="15">
        <v>0</v>
      </c>
      <c r="J71" s="6">
        <f t="shared" si="15"/>
        <v>0</v>
      </c>
      <c r="K71" s="15">
        <v>0</v>
      </c>
      <c r="L71" s="15">
        <v>0</v>
      </c>
      <c r="M71" s="15">
        <v>0</v>
      </c>
      <c r="N71" s="16" t="s">
        <v>11</v>
      </c>
    </row>
    <row r="72" spans="2:14" x14ac:dyDescent="0.25">
      <c r="B72" s="39" t="s">
        <v>45</v>
      </c>
      <c r="C72" s="39"/>
      <c r="D72" s="39"/>
      <c r="E72" s="8">
        <f t="shared" ref="E72:J72" si="16">SUM(E62:E71)</f>
        <v>0</v>
      </c>
      <c r="F72" s="8">
        <f t="shared" si="16"/>
        <v>0</v>
      </c>
      <c r="G72" s="8">
        <f t="shared" si="16"/>
        <v>1252992</v>
      </c>
      <c r="H72" s="8">
        <f t="shared" si="16"/>
        <v>1169588.3399999999</v>
      </c>
      <c r="I72" s="8">
        <f t="shared" si="16"/>
        <v>0</v>
      </c>
      <c r="J72" s="8">
        <f t="shared" si="16"/>
        <v>1169588.3399999999</v>
      </c>
      <c r="K72" s="8">
        <v>1169588.3400000001</v>
      </c>
      <c r="L72" s="8">
        <f>SUM(L62:L71)</f>
        <v>0</v>
      </c>
      <c r="M72" s="8">
        <f>SUM(M62:M71)</f>
        <v>0</v>
      </c>
      <c r="N72" s="17" t="s">
        <v>11</v>
      </c>
    </row>
    <row r="73" spans="2:14" x14ac:dyDescent="0.25">
      <c r="B73" s="43" t="s">
        <v>12</v>
      </c>
      <c r="C73" s="43"/>
      <c r="D73" s="43"/>
      <c r="E73" s="8">
        <f t="shared" ref="E73:M73" si="17">E60+E72</f>
        <v>378070.73</v>
      </c>
      <c r="F73" s="8">
        <f t="shared" si="17"/>
        <v>4428</v>
      </c>
      <c r="G73" s="8">
        <f t="shared" si="17"/>
        <v>4369928.67</v>
      </c>
      <c r="H73" s="8">
        <f t="shared" si="17"/>
        <v>3573682.0699999994</v>
      </c>
      <c r="I73" s="8">
        <f t="shared" si="17"/>
        <v>65888.45</v>
      </c>
      <c r="J73" s="8">
        <f t="shared" si="17"/>
        <v>3951752.8</v>
      </c>
      <c r="K73" s="8">
        <f t="shared" si="17"/>
        <v>2991944.85</v>
      </c>
      <c r="L73" s="8">
        <f t="shared" si="17"/>
        <v>868334.64</v>
      </c>
      <c r="M73" s="8">
        <f t="shared" si="17"/>
        <v>91473.310000000012</v>
      </c>
      <c r="N73" s="17" t="s">
        <v>11</v>
      </c>
    </row>
    <row r="74" spans="2:14" ht="15.75" x14ac:dyDescent="0.3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14" ht="15.75" x14ac:dyDescent="0.3">
      <c r="B75" s="36" t="s">
        <v>80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ht="15.75" x14ac:dyDescent="0.3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14" x14ac:dyDescent="0.25">
      <c r="G77" s="20"/>
      <c r="H77" s="20"/>
    </row>
    <row r="79" spans="2:14" x14ac:dyDescent="0.25">
      <c r="H79" s="20"/>
    </row>
  </sheetData>
  <mergeCells count="30">
    <mergeCell ref="B61:N61"/>
    <mergeCell ref="B54:B56"/>
    <mergeCell ref="B59:D59"/>
    <mergeCell ref="L2:N2"/>
    <mergeCell ref="B60:D60"/>
    <mergeCell ref="B14:B15"/>
    <mergeCell ref="B10:B13"/>
    <mergeCell ref="B17:B21"/>
    <mergeCell ref="B22:B29"/>
    <mergeCell ref="B31:B33"/>
    <mergeCell ref="B34:B36"/>
    <mergeCell ref="B46:B50"/>
    <mergeCell ref="B51:B52"/>
    <mergeCell ref="B42:B44"/>
    <mergeCell ref="B65:B67"/>
    <mergeCell ref="B68:B69"/>
    <mergeCell ref="B70:B71"/>
    <mergeCell ref="B75:N75"/>
    <mergeCell ref="C4:L5"/>
    <mergeCell ref="B9:N9"/>
    <mergeCell ref="B16:D16"/>
    <mergeCell ref="B30:D30"/>
    <mergeCell ref="B37:D37"/>
    <mergeCell ref="B41:D41"/>
    <mergeCell ref="B45:D45"/>
    <mergeCell ref="B72:D72"/>
    <mergeCell ref="B39:D39"/>
    <mergeCell ref="B53:D53"/>
    <mergeCell ref="B57:D57"/>
    <mergeCell ref="B73:D73"/>
  </mergeCells>
  <pageMargins left="1" right="1" top="1" bottom="1" header="0.5" footer="0.5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2018-03-28T16:02:03Z</dcterms:modified>
</cp:coreProperties>
</file>